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P 5.1.1 drumuri judetene\V 2 consolidat Corrigendum 1\Anexe\"/>
    </mc:Choice>
  </mc:AlternateContent>
  <bookViews>
    <workbookView xWindow="0" yWindow="0" windowWidth="20490" windowHeight="7755" tabRatio="939" activeTab="4"/>
  </bookViews>
  <sheets>
    <sheet name="1-Date proiect" sheetId="31" r:id="rId1"/>
    <sheet name="2-Categ_chelt_eligibile" sheetId="35" r:id="rId2"/>
    <sheet name="3 Foaie calcul" sheetId="28" r:id="rId3"/>
    <sheet name="4-Buget_cerere" sheetId="15" r:id="rId4"/>
    <sheet name="5-Plan investitional" sheetId="10" r:id="rId5"/>
  </sheets>
  <externalReferences>
    <externalReference r:id="rId6"/>
  </externalReferences>
  <definedNames>
    <definedName name="FDR">'[1]1-Inputuri'!$E$26</definedName>
    <definedName name="_xlnm.Print_Area" localSheetId="0">'1-Date proiect'!$A$1:$I$53</definedName>
    <definedName name="_xlnm.Print_Area" localSheetId="1">'2-Categ_chelt_eligibile'!$A$1:$A$25</definedName>
    <definedName name="_xlnm.Print_Area" localSheetId="3">'4-Buget_cerere'!$A$1:$K$45</definedName>
    <definedName name="TVA">#REF!</definedName>
  </definedNames>
  <calcPr calcId="152511" concurrentCalc="0"/>
</workbook>
</file>

<file path=xl/calcChain.xml><?xml version="1.0" encoding="utf-8"?>
<calcChain xmlns="http://schemas.openxmlformats.org/spreadsheetml/2006/main">
  <c r="I9" i="28" l="1"/>
  <c r="L9" i="28"/>
  <c r="E9" i="28"/>
  <c r="I10" i="28"/>
  <c r="L10" i="28"/>
  <c r="E10" i="28"/>
  <c r="I11" i="28"/>
  <c r="L11" i="28"/>
  <c r="E11" i="28"/>
  <c r="I61" i="28"/>
  <c r="E32" i="15"/>
  <c r="L32" i="15"/>
  <c r="I57" i="28"/>
  <c r="E29" i="15"/>
  <c r="I43" i="28"/>
  <c r="E22" i="15"/>
  <c r="I44" i="28"/>
  <c r="E23" i="15"/>
  <c r="I45" i="28"/>
  <c r="E24" i="15"/>
  <c r="E25" i="15"/>
  <c r="E7" i="15"/>
  <c r="E8" i="15"/>
  <c r="I12" i="28"/>
  <c r="E9" i="15"/>
  <c r="L29" i="15"/>
  <c r="K36" i="10"/>
  <c r="K31" i="10"/>
  <c r="K26" i="10"/>
  <c r="K21" i="10"/>
  <c r="K11" i="10"/>
  <c r="K44" i="10"/>
  <c r="J36" i="10"/>
  <c r="J31" i="10"/>
  <c r="J26" i="10"/>
  <c r="J21" i="10"/>
  <c r="J11" i="10"/>
  <c r="J44" i="10"/>
  <c r="I36" i="10"/>
  <c r="I31" i="10"/>
  <c r="I26" i="10"/>
  <c r="I21" i="10"/>
  <c r="I11" i="10"/>
  <c r="I44" i="10"/>
  <c r="H36" i="10"/>
  <c r="H31" i="10"/>
  <c r="H26" i="10"/>
  <c r="H21" i="10"/>
  <c r="H11" i="10"/>
  <c r="H44" i="10"/>
  <c r="G36" i="10"/>
  <c r="G31" i="10"/>
  <c r="G26" i="10"/>
  <c r="G21" i="10"/>
  <c r="G11" i="10"/>
  <c r="G44" i="10"/>
  <c r="F36" i="10"/>
  <c r="F31" i="10"/>
  <c r="F26" i="10"/>
  <c r="F21" i="10"/>
  <c r="F11" i="10"/>
  <c r="F44" i="10"/>
  <c r="E36" i="10"/>
  <c r="E31" i="10"/>
  <c r="E26" i="10"/>
  <c r="E21" i="10"/>
  <c r="E11" i="10"/>
  <c r="E44" i="10"/>
  <c r="D32" i="15"/>
  <c r="D34" i="15"/>
  <c r="H48" i="28"/>
  <c r="D27" i="15"/>
  <c r="H51" i="28"/>
  <c r="D28" i="15"/>
  <c r="D29" i="15"/>
  <c r="D30" i="15"/>
  <c r="D22" i="15"/>
  <c r="D23" i="15"/>
  <c r="D24" i="15"/>
  <c r="D25" i="15"/>
  <c r="H18" i="28"/>
  <c r="D15" i="15"/>
  <c r="D16" i="15"/>
  <c r="H23" i="28"/>
  <c r="D17" i="15"/>
  <c r="H30" i="28"/>
  <c r="D18" i="15"/>
  <c r="H37" i="28"/>
  <c r="H36" i="28"/>
  <c r="D19" i="15"/>
  <c r="D20" i="15"/>
  <c r="D6" i="15"/>
  <c r="D7" i="15"/>
  <c r="D8" i="15"/>
  <c r="D9" i="15"/>
  <c r="D10" i="15"/>
  <c r="D35" i="15"/>
  <c r="E34" i="15"/>
  <c r="G48" i="28"/>
  <c r="C27" i="15"/>
  <c r="G51" i="28"/>
  <c r="C28" i="15"/>
  <c r="C29" i="15"/>
  <c r="C30" i="15"/>
  <c r="E30" i="15"/>
  <c r="G18" i="28"/>
  <c r="I18" i="28"/>
  <c r="E15" i="15"/>
  <c r="I22" i="28"/>
  <c r="E16" i="15"/>
  <c r="I24" i="28"/>
  <c r="I25" i="28"/>
  <c r="I26" i="28"/>
  <c r="I27" i="28"/>
  <c r="I28" i="28"/>
  <c r="I29" i="28"/>
  <c r="I23" i="28"/>
  <c r="E17" i="15"/>
  <c r="I31" i="28"/>
  <c r="I32" i="28"/>
  <c r="I33" i="28"/>
  <c r="I34" i="28"/>
  <c r="I35" i="28"/>
  <c r="I30" i="28"/>
  <c r="E18" i="15"/>
  <c r="I38" i="28"/>
  <c r="I39" i="28"/>
  <c r="I37" i="28"/>
  <c r="I40" i="28"/>
  <c r="I36" i="28"/>
  <c r="E19" i="15"/>
  <c r="E20" i="15"/>
  <c r="E6" i="15"/>
  <c r="E10" i="15"/>
  <c r="E35" i="15"/>
  <c r="F32" i="15"/>
  <c r="F34" i="15"/>
  <c r="J48" i="28"/>
  <c r="F27" i="15"/>
  <c r="J51" i="28"/>
  <c r="F28" i="15"/>
  <c r="F29" i="15"/>
  <c r="F30" i="15"/>
  <c r="F22" i="15"/>
  <c r="F23" i="15"/>
  <c r="F24" i="15"/>
  <c r="F25" i="15"/>
  <c r="J18" i="28"/>
  <c r="F15" i="15"/>
  <c r="F16" i="15"/>
  <c r="J23" i="28"/>
  <c r="F17" i="15"/>
  <c r="J30" i="28"/>
  <c r="F18" i="15"/>
  <c r="J37" i="28"/>
  <c r="J36" i="28"/>
  <c r="F19" i="15"/>
  <c r="F20" i="15"/>
  <c r="F6" i="15"/>
  <c r="F7" i="15"/>
  <c r="F8" i="15"/>
  <c r="F9" i="15"/>
  <c r="F10" i="15"/>
  <c r="F35" i="15"/>
  <c r="G32" i="15"/>
  <c r="G34" i="15"/>
  <c r="K48" i="28"/>
  <c r="G27" i="15"/>
  <c r="K51" i="28"/>
  <c r="G28" i="15"/>
  <c r="G29" i="15"/>
  <c r="G30" i="15"/>
  <c r="G22" i="15"/>
  <c r="G23" i="15"/>
  <c r="G24" i="15"/>
  <c r="G25" i="15"/>
  <c r="K18" i="28"/>
  <c r="G15" i="15"/>
  <c r="G16" i="15"/>
  <c r="K23" i="28"/>
  <c r="G17" i="15"/>
  <c r="K30" i="28"/>
  <c r="G18" i="15"/>
  <c r="K37" i="28"/>
  <c r="K36" i="28"/>
  <c r="G19" i="15"/>
  <c r="G20" i="15"/>
  <c r="G6" i="15"/>
  <c r="G7" i="15"/>
  <c r="G8" i="15"/>
  <c r="G9" i="15"/>
  <c r="G10" i="15"/>
  <c r="G35" i="15"/>
  <c r="H32" i="15"/>
  <c r="H34" i="15"/>
  <c r="H30" i="15"/>
  <c r="L43" i="28"/>
  <c r="H22" i="15"/>
  <c r="L44" i="28"/>
  <c r="H23" i="15"/>
  <c r="L45" i="28"/>
  <c r="H24" i="15"/>
  <c r="H25" i="15"/>
  <c r="L18" i="28"/>
  <c r="H15" i="15"/>
  <c r="L22" i="28"/>
  <c r="H16" i="15"/>
  <c r="L24" i="28"/>
  <c r="L25" i="28"/>
  <c r="L26" i="28"/>
  <c r="L27" i="28"/>
  <c r="L28" i="28"/>
  <c r="L29" i="28"/>
  <c r="L23" i="28"/>
  <c r="H17" i="15"/>
  <c r="L31" i="28"/>
  <c r="L32" i="28"/>
  <c r="L33" i="28"/>
  <c r="L34" i="28"/>
  <c r="L35" i="28"/>
  <c r="L30" i="28"/>
  <c r="H18" i="15"/>
  <c r="L38" i="28"/>
  <c r="L39" i="28"/>
  <c r="L37" i="28"/>
  <c r="L40" i="28"/>
  <c r="L36" i="28"/>
  <c r="H19" i="15"/>
  <c r="H20" i="15"/>
  <c r="H6" i="15"/>
  <c r="H7" i="15"/>
  <c r="H8" i="15"/>
  <c r="L12" i="28"/>
  <c r="H9" i="15"/>
  <c r="H10" i="15"/>
  <c r="H35" i="15"/>
  <c r="I32" i="15"/>
  <c r="I34" i="15"/>
  <c r="I30" i="15"/>
  <c r="I22" i="15"/>
  <c r="I23" i="15"/>
  <c r="I24" i="15"/>
  <c r="I25" i="15"/>
  <c r="I15" i="15"/>
  <c r="I16" i="15"/>
  <c r="I17" i="15"/>
  <c r="I18" i="15"/>
  <c r="I19" i="15"/>
  <c r="I20" i="15"/>
  <c r="I6" i="15"/>
  <c r="I7" i="15"/>
  <c r="I8" i="15"/>
  <c r="I9" i="15"/>
  <c r="I10" i="15"/>
  <c r="I35" i="15"/>
  <c r="C32" i="15"/>
  <c r="C34" i="15"/>
  <c r="C22" i="15"/>
  <c r="C23" i="15"/>
  <c r="C24" i="15"/>
  <c r="C25" i="15"/>
  <c r="C15" i="15"/>
  <c r="C16" i="15"/>
  <c r="G23" i="28"/>
  <c r="C17" i="15"/>
  <c r="G30" i="28"/>
  <c r="C18" i="15"/>
  <c r="G37" i="28"/>
  <c r="G36" i="28"/>
  <c r="C19" i="15"/>
  <c r="C20" i="15"/>
  <c r="C6" i="15"/>
  <c r="C7" i="15"/>
  <c r="C8" i="15"/>
  <c r="C9" i="15"/>
  <c r="C10" i="15"/>
  <c r="C35" i="15"/>
  <c r="C49" i="28"/>
  <c r="D49" i="28"/>
  <c r="E49" i="28"/>
  <c r="G81" i="28"/>
  <c r="J81" i="28"/>
  <c r="I59" i="10"/>
  <c r="J59" i="10"/>
  <c r="K59" i="10"/>
  <c r="H59" i="10"/>
  <c r="E59" i="10"/>
  <c r="F59" i="10"/>
  <c r="G59" i="10"/>
  <c r="C59" i="10"/>
  <c r="L82" i="28"/>
  <c r="L83" i="28"/>
  <c r="L84" i="28"/>
  <c r="L85" i="28"/>
  <c r="L86" i="28"/>
  <c r="L87" i="28"/>
  <c r="L81" i="28"/>
  <c r="L80" i="28"/>
  <c r="L79" i="28"/>
  <c r="K81" i="28"/>
  <c r="K80" i="28"/>
  <c r="K79" i="28"/>
  <c r="J80" i="28"/>
  <c r="J79" i="28"/>
  <c r="I82" i="28"/>
  <c r="I83" i="28"/>
  <c r="I84" i="28"/>
  <c r="I85" i="28"/>
  <c r="I86" i="28"/>
  <c r="I87" i="28"/>
  <c r="I81" i="28"/>
  <c r="I80" i="28"/>
  <c r="I79" i="28"/>
  <c r="H81" i="28"/>
  <c r="H80" i="28"/>
  <c r="H79" i="28"/>
  <c r="G80" i="28"/>
  <c r="G79" i="28"/>
  <c r="F79" i="28"/>
  <c r="C82" i="28"/>
  <c r="D82" i="28"/>
  <c r="E82" i="28"/>
  <c r="C83" i="28"/>
  <c r="D83" i="28"/>
  <c r="E83" i="28"/>
  <c r="C84" i="28"/>
  <c r="D84" i="28"/>
  <c r="E84" i="28"/>
  <c r="C85" i="28"/>
  <c r="D85" i="28"/>
  <c r="E85" i="28"/>
  <c r="C86" i="28"/>
  <c r="D86" i="28"/>
  <c r="E86" i="28"/>
  <c r="C87" i="28"/>
  <c r="D87" i="28"/>
  <c r="E87" i="28"/>
  <c r="E81" i="28"/>
  <c r="C45" i="28"/>
  <c r="D45" i="28"/>
  <c r="E45" i="28"/>
  <c r="E80" i="28"/>
  <c r="E79" i="28"/>
  <c r="D81" i="28"/>
  <c r="D80" i="28"/>
  <c r="D79" i="28"/>
  <c r="C81" i="28"/>
  <c r="C80" i="28"/>
  <c r="C79" i="28"/>
  <c r="D73" i="28"/>
  <c r="D74" i="28"/>
  <c r="D75" i="28"/>
  <c r="D76" i="28"/>
  <c r="D77" i="28"/>
  <c r="D78" i="28"/>
  <c r="D72" i="28"/>
  <c r="C73" i="28"/>
  <c r="E73" i="28"/>
  <c r="C74" i="28"/>
  <c r="E74" i="28"/>
  <c r="C75" i="28"/>
  <c r="E75" i="28"/>
  <c r="C76" i="28"/>
  <c r="E76" i="28"/>
  <c r="C77" i="28"/>
  <c r="E77" i="28"/>
  <c r="C78" i="28"/>
  <c r="E78" i="28"/>
  <c r="E72" i="28"/>
  <c r="G72" i="28"/>
  <c r="H72" i="28"/>
  <c r="I73" i="28"/>
  <c r="I74" i="28"/>
  <c r="I75" i="28"/>
  <c r="I76" i="28"/>
  <c r="I77" i="28"/>
  <c r="I78" i="28"/>
  <c r="I72" i="28"/>
  <c r="J72" i="28"/>
  <c r="K72" i="28"/>
  <c r="L73" i="28"/>
  <c r="L74" i="28"/>
  <c r="L75" i="28"/>
  <c r="L76" i="28"/>
  <c r="L77" i="28"/>
  <c r="L78" i="28"/>
  <c r="L72" i="28"/>
  <c r="C72" i="28"/>
  <c r="H58" i="28"/>
  <c r="I49" i="28"/>
  <c r="I50" i="28"/>
  <c r="I48" i="28"/>
  <c r="I52" i="28"/>
  <c r="I53" i="28"/>
  <c r="I54" i="28"/>
  <c r="I55" i="28"/>
  <c r="I56" i="28"/>
  <c r="I51" i="28"/>
  <c r="I58" i="28"/>
  <c r="J58" i="28"/>
  <c r="K58" i="28"/>
  <c r="L49" i="28"/>
  <c r="L50" i="28"/>
  <c r="L48" i="28"/>
  <c r="L52" i="28"/>
  <c r="L53" i="28"/>
  <c r="L54" i="28"/>
  <c r="L55" i="28"/>
  <c r="L56" i="28"/>
  <c r="L51" i="28"/>
  <c r="L57" i="28"/>
  <c r="L58" i="28"/>
  <c r="G58" i="28"/>
  <c r="G41" i="28"/>
  <c r="H13" i="28"/>
  <c r="I13" i="28"/>
  <c r="J13" i="28"/>
  <c r="K13" i="28"/>
  <c r="L13" i="28"/>
  <c r="G13" i="28"/>
  <c r="C39" i="15"/>
  <c r="C40" i="15"/>
  <c r="C41" i="15"/>
  <c r="D43" i="15"/>
  <c r="D38" i="15"/>
  <c r="D41" i="15"/>
  <c r="D42" i="15"/>
  <c r="C26" i="10"/>
  <c r="D26" i="10"/>
  <c r="C25" i="10"/>
  <c r="D25" i="10"/>
  <c r="A24" i="15"/>
  <c r="A25" i="10"/>
  <c r="B24" i="15"/>
  <c r="B25" i="10"/>
  <c r="L20" i="15"/>
  <c r="L46" i="28"/>
  <c r="K46" i="28"/>
  <c r="J46" i="28"/>
  <c r="I46" i="28"/>
  <c r="H46" i="28"/>
  <c r="G46" i="28"/>
  <c r="C43" i="28"/>
  <c r="D43" i="28"/>
  <c r="E43" i="28"/>
  <c r="C44" i="28"/>
  <c r="D44" i="28"/>
  <c r="E44" i="28"/>
  <c r="E46" i="28"/>
  <c r="D46" i="28"/>
  <c r="C46" i="28"/>
  <c r="C71" i="28"/>
  <c r="D71" i="28"/>
  <c r="E71" i="28"/>
  <c r="G71" i="28"/>
  <c r="H71" i="28"/>
  <c r="I71" i="28"/>
  <c r="J71" i="28"/>
  <c r="K71" i="28"/>
  <c r="L71" i="28"/>
  <c r="G62" i="28"/>
  <c r="G66" i="28"/>
  <c r="G67" i="28"/>
  <c r="J41" i="28"/>
  <c r="J62" i="28"/>
  <c r="J66" i="28"/>
  <c r="J67" i="28"/>
  <c r="B29" i="15"/>
  <c r="B32" i="15"/>
  <c r="B28" i="15"/>
  <c r="B16" i="15"/>
  <c r="B17" i="15"/>
  <c r="B18" i="15"/>
  <c r="B19" i="15"/>
  <c r="C10" i="28"/>
  <c r="C11" i="28"/>
  <c r="C12" i="28"/>
  <c r="C50" i="28"/>
  <c r="C48" i="28"/>
  <c r="L6" i="15"/>
  <c r="E62" i="10"/>
  <c r="F62" i="10"/>
  <c r="G62" i="10"/>
  <c r="H62" i="10"/>
  <c r="I62" i="10"/>
  <c r="J62" i="10"/>
  <c r="K62" i="10"/>
  <c r="C62" i="10"/>
  <c r="C60" i="10"/>
  <c r="C61" i="10"/>
  <c r="C63" i="10"/>
  <c r="C64" i="10"/>
  <c r="C65" i="10"/>
  <c r="C66" i="10"/>
  <c r="D67" i="10"/>
  <c r="E67" i="10"/>
  <c r="F67" i="10"/>
  <c r="G67" i="10"/>
  <c r="H67" i="10"/>
  <c r="C67" i="10"/>
  <c r="C68" i="10"/>
  <c r="C69" i="10"/>
  <c r="C70" i="10"/>
  <c r="C71" i="10"/>
  <c r="D72" i="10"/>
  <c r="E72" i="10"/>
  <c r="F72" i="10"/>
  <c r="G72" i="10"/>
  <c r="H72" i="10"/>
  <c r="C72" i="10"/>
  <c r="C73" i="10"/>
  <c r="C74" i="10"/>
  <c r="C75" i="10"/>
  <c r="C76" i="10"/>
  <c r="D77" i="10"/>
  <c r="E77" i="10"/>
  <c r="F77" i="10"/>
  <c r="G77" i="10"/>
  <c r="H77" i="10"/>
  <c r="C77" i="10"/>
  <c r="C78" i="10"/>
  <c r="C50" i="10"/>
  <c r="D50" i="10"/>
  <c r="E51" i="10"/>
  <c r="F51" i="10"/>
  <c r="G51" i="10"/>
  <c r="H51" i="10"/>
  <c r="I51" i="10"/>
  <c r="J51" i="10"/>
  <c r="K51" i="10"/>
  <c r="C44" i="15"/>
  <c r="C42" i="15"/>
  <c r="C51" i="10"/>
  <c r="D51" i="10"/>
  <c r="C45" i="15"/>
  <c r="C54" i="10"/>
  <c r="D54" i="10"/>
  <c r="E49" i="10"/>
  <c r="F49" i="10"/>
  <c r="G49" i="10"/>
  <c r="H49" i="10"/>
  <c r="I49" i="10"/>
  <c r="J49" i="10"/>
  <c r="K49" i="10"/>
  <c r="C49" i="10"/>
  <c r="D49" i="10"/>
  <c r="C44" i="10"/>
  <c r="D44" i="10"/>
  <c r="C43" i="10"/>
  <c r="D43" i="10"/>
  <c r="C42" i="10"/>
  <c r="D42" i="10"/>
  <c r="C41" i="10"/>
  <c r="D41" i="10"/>
  <c r="C40" i="10"/>
  <c r="D40" i="10"/>
  <c r="C39" i="10"/>
  <c r="D39" i="10"/>
  <c r="C38" i="10"/>
  <c r="D38" i="10"/>
  <c r="C37" i="10"/>
  <c r="D37" i="10"/>
  <c r="C36" i="10"/>
  <c r="D36" i="10"/>
  <c r="D35" i="10"/>
  <c r="C34" i="10"/>
  <c r="D34" i="10"/>
  <c r="C33" i="10"/>
  <c r="D33" i="10"/>
  <c r="C31" i="10"/>
  <c r="D31" i="10"/>
  <c r="H29" i="15"/>
  <c r="I29" i="15"/>
  <c r="C30" i="10"/>
  <c r="D30" i="10"/>
  <c r="E28" i="15"/>
  <c r="H28" i="15"/>
  <c r="I28" i="15"/>
  <c r="C29" i="10"/>
  <c r="D29" i="10"/>
  <c r="E27" i="15"/>
  <c r="H27" i="15"/>
  <c r="I27" i="15"/>
  <c r="C28" i="10"/>
  <c r="D28" i="10"/>
  <c r="C24" i="10"/>
  <c r="D24" i="10"/>
  <c r="C23" i="10"/>
  <c r="D23" i="10"/>
  <c r="C17" i="10"/>
  <c r="D17" i="10"/>
  <c r="C18" i="10"/>
  <c r="D18" i="10"/>
  <c r="C19" i="10"/>
  <c r="D19" i="10"/>
  <c r="C20" i="10"/>
  <c r="D20" i="10"/>
  <c r="C21" i="10"/>
  <c r="D21" i="10"/>
  <c r="C16" i="10"/>
  <c r="D16" i="10"/>
  <c r="C8" i="10"/>
  <c r="D8" i="10"/>
  <c r="C9" i="10"/>
  <c r="D9" i="10"/>
  <c r="C10" i="10"/>
  <c r="D10" i="10"/>
  <c r="C11" i="10"/>
  <c r="D11" i="10"/>
  <c r="C7" i="10"/>
  <c r="D7" i="10"/>
  <c r="D10" i="28"/>
  <c r="D11" i="28"/>
  <c r="D12" i="28"/>
  <c r="D50" i="28"/>
  <c r="D48" i="28"/>
  <c r="E12" i="28"/>
  <c r="E50" i="28"/>
  <c r="E48" i="28"/>
  <c r="K70" i="28"/>
  <c r="D70" i="28"/>
  <c r="E70" i="28"/>
  <c r="F70" i="28"/>
  <c r="G70" i="28"/>
  <c r="H70" i="28"/>
  <c r="I70" i="28"/>
  <c r="J70" i="28"/>
  <c r="L70" i="28"/>
  <c r="C70" i="28"/>
  <c r="H62" i="28"/>
  <c r="I62" i="28"/>
  <c r="K62" i="28"/>
  <c r="L62" i="28"/>
  <c r="H41" i="28"/>
  <c r="H66" i="28"/>
  <c r="H67" i="28"/>
  <c r="I41" i="28"/>
  <c r="I64" i="28"/>
  <c r="I66" i="28"/>
  <c r="I67" i="28"/>
  <c r="K41" i="28"/>
  <c r="K66" i="28"/>
  <c r="K67" i="28"/>
  <c r="L41" i="28"/>
  <c r="L64" i="28"/>
  <c r="L66" i="28"/>
  <c r="L67" i="28"/>
  <c r="D61" i="28"/>
  <c r="D62" i="28"/>
  <c r="C61" i="28"/>
  <c r="E61" i="28"/>
  <c r="E62" i="28"/>
  <c r="C62" i="28"/>
  <c r="C9" i="28"/>
  <c r="D9" i="28"/>
  <c r="E13" i="28"/>
  <c r="C19" i="28"/>
  <c r="D19" i="28"/>
  <c r="E19" i="28"/>
  <c r="C20" i="28"/>
  <c r="D20" i="28"/>
  <c r="E20" i="28"/>
  <c r="C21" i="28"/>
  <c r="D21" i="28"/>
  <c r="E21" i="28"/>
  <c r="E18" i="28"/>
  <c r="C22" i="28"/>
  <c r="D22" i="28"/>
  <c r="E22" i="28"/>
  <c r="C24" i="28"/>
  <c r="D24" i="28"/>
  <c r="E24" i="28"/>
  <c r="C25" i="28"/>
  <c r="D25" i="28"/>
  <c r="E25" i="28"/>
  <c r="C26" i="28"/>
  <c r="D26" i="28"/>
  <c r="E26" i="28"/>
  <c r="C27" i="28"/>
  <c r="D27" i="28"/>
  <c r="E27" i="28"/>
  <c r="C28" i="28"/>
  <c r="D28" i="28"/>
  <c r="E28" i="28"/>
  <c r="C29" i="28"/>
  <c r="D29" i="28"/>
  <c r="E29" i="28"/>
  <c r="E23" i="28"/>
  <c r="C31" i="28"/>
  <c r="D31" i="28"/>
  <c r="E31" i="28"/>
  <c r="C32" i="28"/>
  <c r="D32" i="28"/>
  <c r="E32" i="28"/>
  <c r="C33" i="28"/>
  <c r="D33" i="28"/>
  <c r="E33" i="28"/>
  <c r="C34" i="28"/>
  <c r="D34" i="28"/>
  <c r="E34" i="28"/>
  <c r="C35" i="28"/>
  <c r="D35" i="28"/>
  <c r="E35" i="28"/>
  <c r="E30" i="28"/>
  <c r="C38" i="28"/>
  <c r="D38" i="28"/>
  <c r="E38" i="28"/>
  <c r="C39" i="28"/>
  <c r="D39" i="28"/>
  <c r="E39" i="28"/>
  <c r="E37" i="28"/>
  <c r="C40" i="28"/>
  <c r="D40" i="28"/>
  <c r="E40" i="28"/>
  <c r="E36" i="28"/>
  <c r="E41" i="28"/>
  <c r="C52" i="28"/>
  <c r="D52" i="28"/>
  <c r="E52" i="28"/>
  <c r="C53" i="28"/>
  <c r="D53" i="28"/>
  <c r="E53" i="28"/>
  <c r="C54" i="28"/>
  <c r="D54" i="28"/>
  <c r="E54" i="28"/>
  <c r="C55" i="28"/>
  <c r="D55" i="28"/>
  <c r="E55" i="28"/>
  <c r="C56" i="28"/>
  <c r="D56" i="28"/>
  <c r="E56" i="28"/>
  <c r="E51" i="28"/>
  <c r="C57" i="28"/>
  <c r="D57" i="28"/>
  <c r="E57" i="28"/>
  <c r="E58" i="28"/>
  <c r="C64" i="28"/>
  <c r="D64" i="28"/>
  <c r="E64" i="28"/>
  <c r="E66" i="28"/>
  <c r="E67" i="28"/>
  <c r="B7" i="15"/>
  <c r="B8" i="10"/>
  <c r="B8" i="15"/>
  <c r="B9" i="10"/>
  <c r="B9" i="15"/>
  <c r="B10" i="10"/>
  <c r="B11" i="10"/>
  <c r="B15" i="15"/>
  <c r="B16" i="10"/>
  <c r="B17" i="10"/>
  <c r="B18" i="10"/>
  <c r="B19" i="10"/>
  <c r="B20" i="10"/>
  <c r="A16" i="15"/>
  <c r="A17" i="10"/>
  <c r="A17" i="15"/>
  <c r="A18" i="10"/>
  <c r="A18" i="15"/>
  <c r="A19" i="10"/>
  <c r="A19" i="15"/>
  <c r="A20" i="10"/>
  <c r="B6" i="15"/>
  <c r="B7" i="10"/>
  <c r="A8" i="10"/>
  <c r="A9" i="10"/>
  <c r="A10" i="10"/>
  <c r="A7" i="10"/>
  <c r="B27" i="15"/>
  <c r="A29" i="15"/>
  <c r="A28" i="15"/>
  <c r="A27" i="15"/>
  <c r="A23" i="15"/>
  <c r="A22" i="15"/>
  <c r="B23" i="15"/>
  <c r="A15" i="15"/>
  <c r="C12" i="15"/>
  <c r="G7" i="28"/>
  <c r="H7" i="28"/>
  <c r="I7" i="28"/>
  <c r="J7" i="28"/>
  <c r="K7" i="28"/>
  <c r="L7" i="28"/>
  <c r="C13" i="15"/>
  <c r="D12" i="15"/>
  <c r="D13" i="15"/>
  <c r="E13" i="15"/>
  <c r="F12" i="15"/>
  <c r="F13" i="15"/>
  <c r="G12" i="15"/>
  <c r="G13" i="15"/>
  <c r="H13" i="15"/>
  <c r="I13" i="15"/>
  <c r="L68" i="28"/>
  <c r="K68" i="28"/>
  <c r="J68" i="28"/>
  <c r="I68" i="28"/>
  <c r="H68" i="28"/>
  <c r="G68" i="28"/>
  <c r="D15" i="28"/>
  <c r="D16" i="28"/>
  <c r="D68" i="28"/>
  <c r="C15" i="28"/>
  <c r="E15" i="28"/>
  <c r="E16" i="28"/>
  <c r="E68" i="28"/>
  <c r="C16" i="28"/>
  <c r="C68" i="28"/>
  <c r="D30" i="28"/>
  <c r="C30" i="28"/>
  <c r="L60" i="28"/>
  <c r="K60" i="28"/>
  <c r="J60" i="28"/>
  <c r="I60" i="28"/>
  <c r="H60" i="28"/>
  <c r="G60" i="28"/>
  <c r="D13" i="28"/>
  <c r="D18" i="28"/>
  <c r="D23" i="28"/>
  <c r="D37" i="28"/>
  <c r="D36" i="28"/>
  <c r="D41" i="28"/>
  <c r="D51" i="28"/>
  <c r="D58" i="28"/>
  <c r="D60" i="28"/>
  <c r="D66" i="28"/>
  <c r="D67" i="28"/>
  <c r="E60" i="28"/>
  <c r="C13" i="28"/>
  <c r="C18" i="28"/>
  <c r="C23" i="28"/>
  <c r="C37" i="28"/>
  <c r="C36" i="28"/>
  <c r="C41" i="28"/>
  <c r="C51" i="28"/>
  <c r="C58" i="28"/>
  <c r="C60" i="28"/>
  <c r="C66" i="28"/>
  <c r="C67" i="28"/>
  <c r="B31" i="15"/>
  <c r="B22" i="15"/>
  <c r="H33" i="15"/>
  <c r="E33" i="15"/>
  <c r="H12" i="15"/>
  <c r="E12" i="15"/>
  <c r="B12" i="15"/>
  <c r="I15" i="28"/>
  <c r="I19" i="28"/>
  <c r="I20" i="28"/>
  <c r="I21" i="28"/>
  <c r="L15" i="28"/>
  <c r="L19" i="28"/>
  <c r="L20" i="28"/>
  <c r="L21" i="28"/>
  <c r="B37" i="10"/>
  <c r="B38" i="10"/>
  <c r="B39" i="10"/>
  <c r="B40" i="10"/>
  <c r="B41" i="10"/>
  <c r="B42" i="10"/>
  <c r="B43" i="10"/>
  <c r="A43" i="10"/>
  <c r="A41" i="10"/>
  <c r="A42" i="10"/>
  <c r="A37" i="10"/>
  <c r="A38" i="10"/>
  <c r="A39" i="10"/>
  <c r="A40" i="10"/>
  <c r="B34" i="10"/>
  <c r="A34" i="10"/>
  <c r="B24" i="10"/>
  <c r="A24" i="10"/>
  <c r="B6" i="10"/>
  <c r="I12" i="15"/>
  <c r="A6" i="10"/>
  <c r="E14" i="10"/>
  <c r="F14" i="10"/>
  <c r="G14" i="10"/>
  <c r="H14" i="10"/>
  <c r="A29" i="10"/>
  <c r="B29" i="10"/>
  <c r="A30" i="10"/>
  <c r="B30" i="10"/>
  <c r="B31" i="10"/>
  <c r="A32" i="10"/>
  <c r="B32" i="10"/>
  <c r="A33" i="10"/>
  <c r="B33" i="10"/>
  <c r="B36" i="10"/>
  <c r="B21" i="10"/>
  <c r="A22" i="10"/>
  <c r="B22" i="10"/>
  <c r="A23" i="10"/>
  <c r="B23" i="10"/>
  <c r="B26" i="10"/>
  <c r="A27" i="10"/>
  <c r="B27" i="10"/>
  <c r="A28" i="10"/>
  <c r="B28" i="10"/>
  <c r="B14" i="10"/>
  <c r="A15" i="10"/>
  <c r="B15" i="10"/>
  <c r="A16" i="10"/>
  <c r="A12" i="10"/>
  <c r="B12" i="10"/>
  <c r="A13" i="10"/>
  <c r="B13" i="10"/>
  <c r="C13" i="10"/>
  <c r="D13" i="10"/>
  <c r="C14" i="10"/>
  <c r="D14" i="10"/>
  <c r="A54" i="10"/>
  <c r="B44" i="10"/>
</calcChain>
</file>

<file path=xl/sharedStrings.xml><?xml version="1.0" encoding="utf-8"?>
<sst xmlns="http://schemas.openxmlformats.org/spreadsheetml/2006/main" count="382" uniqueCount="305">
  <si>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</si>
  <si>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</si>
  <si>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</si>
  <si>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</si>
  <si>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</si>
  <si>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</si>
  <si>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</si>
  <si>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</si>
  <si>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</si>
  <si>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</si>
  <si>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</si>
  <si>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</si>
  <si>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</si>
  <si>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</si>
  <si>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</si>
  <si>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</si>
  <si>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</si>
  <si>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</si>
  <si>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</si>
  <si>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</si>
  <si>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</si>
  <si>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</si>
  <si>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</si>
  <si>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</si>
  <si>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</si>
  <si>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</si>
  <si>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</si>
  <si>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</si>
  <si>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</si>
  <si>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</si>
  <si>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</si>
  <si>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</si>
  <si>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</si>
  <si>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</si>
  <si>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2.1.</t>
  </si>
  <si>
    <t>TOTAL CAPITOL 5</t>
  </si>
  <si>
    <t>CAP. 1</t>
  </si>
  <si>
    <t>CAP. 2</t>
  </si>
  <si>
    <t>CAP. 3</t>
  </si>
  <si>
    <t>Cheltuieli pentru proiectare și asistență tehnică</t>
  </si>
  <si>
    <t>CAP. 4</t>
  </si>
  <si>
    <t>Cheltuieli pentru investiţia de bază</t>
  </si>
  <si>
    <t>CAP. 5</t>
  </si>
  <si>
    <t>Alte cheltuieli</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</si>
  <si>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</si>
  <si>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</si>
  <si>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</si>
  <si>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</si>
  <si>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</si>
  <si>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</si>
  <si>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</si>
  <si>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</si>
  <si>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</si>
  <si>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</si>
  <si>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</si>
  <si>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</si>
  <si>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</si>
  <si>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</si>
  <si>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</si>
  <si>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</si>
  <si>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</si>
  <si>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</si>
  <si>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</si>
  <si>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</si>
  <si>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</si>
  <si>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</si>
  <si>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</si>
  <si>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</si>
  <si>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</si>
  <si>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</si>
  <si>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</si>
  <si>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</si>
  <si>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</si>
  <si>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</si>
  <si>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</si>
  <si>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</si>
  <si>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</si>
  <si>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</si>
  <si>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</si>
  <si>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</si>
  <si>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</si>
  <si>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</si>
  <si>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</si>
  <si>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</si>
  <si>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</si>
  <si>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</si>
  <si>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</si>
  <si>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</si>
  <si>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</si>
  <si>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</si>
  <si>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</si>
  <si>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</si>
  <si>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</si>
  <si>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</si>
  <si>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</si>
  <si>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</si>
  <si>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</si>
  <si>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</si>
  <si>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</si>
  <si>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</si>
  <si>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</si>
  <si>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</si>
  <si>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</si>
  <si>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</si>
  <si>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</si>
  <si>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</si>
  <si>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5.4</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</si>
  <si>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</si>
  <si>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</si>
  <si>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</si>
  <si>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</si>
  <si>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</si>
  <si>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</si>
  <si>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</si>
  <si>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</si>
  <si>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Cota aferentă Casei Sociale a Constructorilor - CSC</t>
  </si>
  <si>
    <t xml:space="preserve">Cheltuieli cu activitățile obligatorii de informare și publicitate aferente proiectului  </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</si>
  <si>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</si>
  <si>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</si>
  <si>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</si>
  <si>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</si>
  <si>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</si>
  <si>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</si>
  <si>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</si>
  <si>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</si>
  <si>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</si>
  <si>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</si>
  <si>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</si>
  <si>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</si>
  <si>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</si>
  <si>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</si>
  <si>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</si>
  <si>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</si>
  <si>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</si>
  <si>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</si>
  <si>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</si>
  <si>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</si>
  <si>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</si>
  <si>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</si>
  <si>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</si>
  <si>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</si>
  <si>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</si>
  <si>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</si>
  <si>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</si>
  <si>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</si>
  <si>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</si>
  <si>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</si>
  <si>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</si>
  <si>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</si>
  <si>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</si>
  <si>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</si>
  <si>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</si>
  <si>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</si>
  <si>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</si>
  <si>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</si>
  <si>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</si>
  <si>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3.2.</t>
  </si>
  <si>
    <t>Categorie MySmis</t>
  </si>
  <si>
    <t>Subcategorie MySmis</t>
  </si>
  <si>
    <t>Cheltuieli pt asigurarea utilităţilor necesare obiectivului</t>
  </si>
  <si>
    <t>CAPITOLUL 2 Cheltuieli pentru proiectare şi asistenţă tehnică</t>
  </si>
  <si>
    <t>2.1.1.</t>
  </si>
  <si>
    <t>2.1.2.</t>
  </si>
  <si>
    <t>2.1.3.</t>
  </si>
  <si>
    <t>CAPITOLUL 6 Cheltuielile cu activitatea de audit financiar extern</t>
  </si>
  <si>
    <t>Cheltuielile cu activitatea de audit financiar extern</t>
  </si>
  <si>
    <t xml:space="preserve">4.1.2. </t>
  </si>
  <si>
    <t>4.1.1.</t>
  </si>
  <si>
    <t>3.1.</t>
  </si>
  <si>
    <t>2.5.</t>
  </si>
  <si>
    <t>2.5.2</t>
  </si>
  <si>
    <t>2.5.1</t>
  </si>
  <si>
    <t>2.5.1.1</t>
  </si>
  <si>
    <t>Consultanţă la elaborarea cererii de finantare si a tuturor studiilor necesare intocmirii acesteia</t>
  </si>
  <si>
    <t>Servicii de evaluare, efectuate de un expert ANEVAR, în vederea stabilirii valorii terenurilor achiziționate</t>
  </si>
  <si>
    <t>2.4.1.</t>
  </si>
  <si>
    <t>2.4.1</t>
  </si>
  <si>
    <t>2.4.3</t>
  </si>
  <si>
    <t>2.4.4.</t>
  </si>
  <si>
    <t xml:space="preserve">2.2. </t>
  </si>
  <si>
    <t>2.3.</t>
  </si>
  <si>
    <t>2.3.1.</t>
  </si>
  <si>
    <t>2.3.2.</t>
  </si>
  <si>
    <t>2.3.3</t>
  </si>
  <si>
    <t>2.3.4.</t>
  </si>
  <si>
    <t>2.3.5.</t>
  </si>
  <si>
    <t>2.3.6</t>
  </si>
  <si>
    <t>2.4.</t>
  </si>
  <si>
    <t>CAPITOLUL 3 Cheltuieli pentru investiţia de bază</t>
  </si>
  <si>
    <t>CAPITOLUL 4 Alte cheltuieli</t>
  </si>
  <si>
    <t xml:space="preserve">CAPITOLUL 5 Cheltuieli de informare și publicitate </t>
  </si>
  <si>
    <t>2.5.1.2</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</si>
  <si>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</si>
  <si>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</si>
  <si>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</si>
  <si>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</si>
  <si>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</si>
  <si>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</si>
  <si>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Consultanţă/asistenţă juridică în scopul elaborării documentaţiei de atribuire şi/sau aplicării procedurilor de atribuire a contractelor de achiziţie publică</t>
  </si>
  <si>
    <t>2.4.5.</t>
  </si>
  <si>
    <t>pentru participarea proiectantului la fazele incluse în programul de control al lucrărilor de execuţie, avizat de către Inspectoratul de Stat în Construcţii</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</si>
  <si>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</si>
  <si>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</si>
  <si>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</si>
  <si>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 xml:space="preserve">din care: C + M </t>
  </si>
  <si>
    <t>TOTAL CAPITOL 3</t>
  </si>
  <si>
    <t>4.1.</t>
  </si>
  <si>
    <t>5.1.</t>
  </si>
  <si>
    <t>1- Date Proiect</t>
  </si>
  <si>
    <t>3- Intreprindere in dificultate</t>
  </si>
  <si>
    <t>Introducere:</t>
  </si>
  <si>
    <t>Datele se introduc numai in celulele marcate cu albastru;  datele se introduc in LEI. A nu se modifica formulele de calcul - acestea sunt calculate automat in urma introducerii datelor de intrare</t>
  </si>
  <si>
    <t>Verificarea Pragurilor</t>
  </si>
  <si>
    <t>PROGRAMUL REGIONAL SUD-VEST 2021-2027</t>
  </si>
  <si>
    <t xml:space="preserve">Obiectiv de politica 3- O europa mai conectata prin cresterea mobilitatii </t>
  </si>
  <si>
    <t>Denumire Prioritate 5: Accesibilitate si conectivitate la nivel regional</t>
  </si>
  <si>
    <t>Denumire Obiectiv specific 3.2. : Dezvoltarea și creșterea unei mobilități naționale, regionale și locale durabile, reziliente la schimbările climatice, inteligente și intermodale, inclusiv îmbunătățirea accesului la TEN-T și a mobilității transfrontaliere</t>
  </si>
  <si>
    <t>In cazul parteneriatelor, solicitantul este parteneriatul dintre UAT1 + …, prin lider-ul de parteneriat</t>
  </si>
  <si>
    <t xml:space="preserve">Cheltuieli eligibile pentru prezentul apel de proiecte
</t>
  </si>
  <si>
    <t>Cap. 1 - Cheltuieli pentru obţinerea şi amenajarea terenului</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</si>
  <si>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</si>
  <si>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</si>
  <si>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Foaia de lucru 3- Intreprindere in dificultate se completeaza automat.</t>
  </si>
  <si>
    <t>Cheltuieli pentru:</t>
  </si>
  <si>
    <t>•	Instalarea de sisteme de managementul traficului, cu scopul asigurării eficientizării și siguranței în trafic.</t>
  </si>
  <si>
    <t>Cap.2 - Cheltuieli pentru proiectare şi asistenţă tehnică, include</t>
  </si>
  <si>
    <t>2.2. Documentaţii-suport şi cheltuieli pentru obţinerea de avize, acorduri şi autorizaţii
a) obţinerea/prelungirea valabilităţii certificatului de urbanism;
b) obţinerea/prelungirea valabilităţii autorizaţiei de construire/desfiinţare;
c) obţinerea avizelor şi acordurilor pentru racorduri şi branşamente la reţele publice de alimentare cu energie electrică, telecomunicații;
d) întocmirea documentaţiei, obţinerea numărului cadastral provizoriu şi înregistrarea terenului în cartea funciară;
f) obţinerea actului administrativ al autorităţii competente pentru protecţia mediului;
g) alte avize, acorduri şi autorizaţii.</t>
  </si>
  <si>
    <t>2.5.  Asistenţă tehnică,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inclusiv verificări SSM;</t>
  </si>
  <si>
    <t>Cap. 3 -  Cheltuieli pentru investiţia de bază</t>
  </si>
  <si>
    <t>Cap. 4- Alte cheltuieli</t>
  </si>
  <si>
    <r>
      <t xml:space="preserve">4.1. Organizare de şantier
</t>
    </r>
    <r>
      <rPr>
        <b/>
        <sz val="9"/>
        <rFont val="Calibri"/>
        <family val="2"/>
        <scheme val="minor"/>
      </rPr>
      <t>4.1.1.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t>
    </r>
  </si>
  <si>
    <t xml:space="preserve">3.3. </t>
  </si>
  <si>
    <t>Active necorporale</t>
  </si>
  <si>
    <t>euro</t>
  </si>
  <si>
    <t>Anul depunerii cererii de finantare</t>
  </si>
  <si>
    <t xml:space="preserve">Completați celulele cu informatiile solicitate. </t>
  </si>
  <si>
    <t>Obsevatii</t>
  </si>
  <si>
    <t>In această categorie pot fi incluse și alte cheltuieli aferente investițiilor impuse de schimbările climatice sau alte cauze excepționale,    cheltuieli pentru realizarea de perdele forestiere/aliniamente de arbori și parapeți pentru protecție,  consolidări de versanți, apărări de maluri.</t>
  </si>
  <si>
    <t xml:space="preserve">5. Cheltuieli pentru informare şi publicitate 
</t>
  </si>
  <si>
    <t xml:space="preserve">4.3. Cheltuieli diverse şi neprevăzute                                                                                                                                                         
</t>
  </si>
  <si>
    <t>Se consideră eligibile dacă sunt detaliate corespunzător prin documente justificative şi doar în limita a 10% din valoarea eligibilă a cheltuielilor eligibile cuprinse la subcapitolul  1.2, 1.3 si capitolul 3.
Cheltuielile diverse şi neprevăzute vor fi folosite în conformitate cu legislaţia în domeniul achiziţiilor publice ce face referire la modificările contractuale apărute în timpul execuţiei</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</si>
  <si>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</si>
  <si>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</si>
  <si>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Cheltuieli pentru proiectare şi asistenţă tehnică  sunt eligibile cumulat, în limita a 10% din valoarea cheltuielilor eligibile finantate in cadrul capitlolul 3 „Cheltuieli pentru investitia de baza</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</si>
  <si>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</si>
  <si>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</si>
  <si>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</si>
  <si>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</si>
  <si>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	Parapeți pentru protecție, apărări de maluri și consolidări de versanți, bariere împotriva căderilor de pietre, perdele forestiere pentru protecția traficului  față de efectele generate de condițiile meteorologice extreme, realizarea de alte investiții suplimentare pentru protecția drumului respectiv față de efectele generate de condiții meteorologice extreme, conform autoevaluării DNSH (Anexa VIII);</t>
  </si>
  <si>
    <t>modernizarea/reabilitarea variantelor ocolitoare cu statut de drum judeţean, care fac parte dintr-un traseu al unui drum judeţean propus spre modernizare/reabilitare, ce asigură conectivitatea directă sau indirectă la reţeaua rutieră TEN-T.</t>
  </si>
  <si>
    <t xml:space="preserve">Modernizarea și reabilitarea reţelei de drumuri judeţene existente la nivel regional (inclusiv poduri și podețe, pasaje rutiere, pasarele etc., de pe traseul acestora) care asigură conectivitatea directă (drumuri județene sau trasee compuse din mai multe drumuri județene legate direct) sau indirectă (drumuri județene/trasee legate de rețea prin intermediul unui drum național modernizat) la rețeaua rutieră TEN-T  </t>
  </si>
  <si>
    <t xml:space="preserve">•	Construirea/modernizarea/amplasarea de elemente pentru îmbunătățirea siguranței rutiere, în linie cu Strategia națională privind siguranța rutieră pentru perioada 2022—2030, aprobată prin Hotărârea Guvernului nr. 682/2022, </t>
  </si>
  <si>
    <t>•	Măsuri de siguranţă pentru pietoni și bicicliști, precum construirea/modernizarea de trasee pietonale și piste pentru bicicliști, acolo unde terenul permite acest lucru, pasarele pietonale sau velo-pietonale, semnalistică luminoasă verticală pentru treceri de pietoni, creare de facilități pentru persoane cu mobilitate redusă, pentru nevăzatori sau hipoacuzici (spre exemplu, treceri de pietoni adaptate pentru persoane cu dizabilităţi, inclusiv marcate prin pavaj tactil; amplasarea de semnale luminoase; buna iluminare a semafoarelor etc) etc</t>
  </si>
  <si>
    <r>
      <t xml:space="preserve">·        </t>
    </r>
    <r>
      <rPr>
        <b/>
        <sz val="8"/>
        <rFont val="Times New Roman"/>
        <family val="1"/>
      </rPr>
      <t>Construirea/modernizarea de stații și alveole</t>
    </r>
    <r>
      <rPr>
        <sz val="8"/>
        <rFont val="Times New Roman"/>
        <family val="1"/>
      </rPr>
      <t>, în cazul în care proiectul vizează un drum județean/traseu deservit/ce va fi deservit de transportul public de călători, inclusiv creare de facilități pentru persoane cu mobilitate redusă, pentru nevăzatori sau hipoacuzici (alveole și staţii de transport în comun adaptate pentru persoane cu dizabilităţi, cât şi pentru bătrâni etc; măsuri de facilitare a localizării staţiilor de transport public; amplasarea de semnale luminoase, facilităţi de informare (de ex. cu cititoare de ecran) etc);</t>
    </r>
  </si>
  <si>
    <t>Alte active necorporale</t>
  </si>
  <si>
    <t xml:space="preserve">3.3.  Active necorporale, se includ cheltuieli precum: 
- Cuprinde cheltuielile cu achiziţionarea activelor necorporale: drepturi referitoare la  licenţe necesare funcționării echipamentelor sau dotărilor destinate îmbunătățirii siguranței traficului, sisteme de managementul traficului, cu scopul asigurării eficientizării și siguranței în trafic.     </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</si>
  <si>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</si>
  <si>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Studii de teren</t>
  </si>
  <si>
    <t>Lucrări de construcţii şi instalaţii aferente organizării de şantier</t>
  </si>
  <si>
    <t>2.4.  Consultanţă,  cuprinde cheltuieli efectuate pentru: 
    a) plata serviciilor de consultanţă la elaborarea cererii de finantare si a tuturor studiilor necesare intocmirii acesteia;
    b) plata serviciilor de consultanţă în domeniul managementului execuţiei investiţiei 
    c) serviciile de consultanţă/asistenţă juridică în scopul elaborării documentaţiei de atribuire şi/sau aplicării procedurilor de atribuire a contractelor de achiziţie publică, dacă este cazul
    d) plata serviciilor de evaluare, efectuate de un expert ANEVAR, în vederea stabilirii valorii terenurilor achiziționate.</t>
  </si>
  <si>
    <t>Decontarea cheltuielilor aferente 4.1.2 se realizează pe baza situațiilor de lucrări detaliate la nivel de articol de deviz</t>
  </si>
  <si>
    <t>4.2. Comisioane, cote, taxe, costul creditului, cuprinde, sunt eligibile,după caz:
cota aferentă Inspectoratului de Stat în Construcţii pentru controlul calităţii lucrărilor de construcţii, cota pentru controlul statului în amenajarea teritoriului, urbanism şi pentru autorizarea lucrărilor de construcţii, cota aferentă Casei Sociale a Constructorilor, valoarea primelor de asigurare din sarcina autorităţii contractante, taxe pentru acorduri, avize şi autorizaţia de construire/ desfiinţare, taxele privind auditul de siguranță rutieră.</t>
  </si>
  <si>
    <t xml:space="preserve">Cheltuieli cu activitățile obligatorii de informare și publicitate aferente proiectului  sunt eligibile în conformitate cu prevederile contractului de finanţare, într-o anumita limita inclusiv TVA.
în cadrul acestui apel cheltuielile obligatorii cu informarea și publicitatea sunt următoarele: 
- anunț de începere / finalizare a proiectului
- panouri temporare 
- placă permanentă
- autocolante. </t>
  </si>
  <si>
    <t>1.1. Obtinerea terenului</t>
  </si>
  <si>
    <t xml:space="preserve">ECHIPAMENTE / DOTARI / ACTIVE CORPORALE
</t>
  </si>
  <si>
    <t>LUCRARI</t>
  </si>
  <si>
    <t>1.2 Amenajarea terenului</t>
  </si>
  <si>
    <t>1.3 Amenajări pentru protecţia mediului şi aducerea terenului la starea iniţială</t>
  </si>
  <si>
    <t>1.4 Cheltuieli pentru relocarea/protecţia utilităţilor</t>
  </si>
  <si>
    <t>SERVICII</t>
  </si>
  <si>
    <t>3.1.1 Studii de teren</t>
  </si>
  <si>
    <t>3.2 Documentaţii-suport şi cheltuieli pentru obţinerea de avize, acorduri şi autorizații</t>
  </si>
  <si>
    <t>Lucrari</t>
  </si>
  <si>
    <t>4.4 Utilaje, echipamente tehnologice şi funcţionale care nu necesită montaj şi echipamente de transport
4.5 Dotări
4.3 Utilaje, echipamente tehnologice şi funcţionale care necesită montaj</t>
  </si>
  <si>
    <t>ECHIPAMENTE / DOTARI / ACTIVE CORPORALE
LUCRARI</t>
  </si>
  <si>
    <t>4.6 Active necorporale</t>
  </si>
  <si>
    <t>ECHIPAMENTE / DOTARI / ACTIVE CORPORALE</t>
  </si>
  <si>
    <t>3.7.1  Managementul de proiect pentru obiectivul de investiţii
3.6. Organizarea procedurilor de achiziţie</t>
  </si>
  <si>
    <t>5.1.1 Lucrări de construcţii şi instalaţii aferente organizării de şantier
5.1.2 Cheltuieli conexe organizării şantierului</t>
  </si>
  <si>
    <t>TAXE</t>
  </si>
  <si>
    <t>5.3 Cheltuieli diverse şi neprevăzute</t>
  </si>
  <si>
    <t>5.4 Cheltuieli pentru informare şi publicitate</t>
  </si>
  <si>
    <t xml:space="preserve">3.8.1. Asistenţă tehnică din partea proiectantului
3.8.2. Dirigenţie de şantier/supervizare
</t>
  </si>
  <si>
    <t xml:space="preserve">2.1. Studii, cuprinde cheltuielile pentru:                                                                                                                                                                                                                                                                    2.1.1. studii de teren: studii geotehnice, geologice, hidrologice, hidrogeotehnice, fotogrammetrice, topografice şi de stabilitate ale terenului pe care se amplasează obiectivul de investiţie;
2.1.2. raport privind impactul asupra mediului;
2.1.3. studii de specialitate necesare în funcţie de specificul investiţiei.
</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</si>
  <si>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3.1.3 Alte studii de specialitate</t>
  </si>
  <si>
    <t>4.1 Construcţii şi instalaţii
4.2 Montaj utilaje, echipamente tehnologice şi funcţionale
5.6 Cheltuieli conexe investitiei de baza</t>
  </si>
  <si>
    <t>3.1 Constructii si instalatii
modernizare, reabilitare drumuri judeţene existente la nivel regional (inclusiv lucrari de arta cum ar fi poduri și podețe, pasaje rutiere, pasarele etc., de pe traseul acestora);
3.1.1  Constructii si instalatii investitia de baza
- modernizare, reabilitare drumuri judeţene existente la nivel regional (inclusiv lucrari de arta cum ar fi poduri și podețe, pasaje rutiere, pasarele etc., de pe traseul acestora);
3.1.2  Cheltuieli conexe  investitiei de baza
• Construirea/modernizarea/amplasarea de elemente pentru îmbunătățirea siguranței rutiere
• Construirea/modernizarea de stații și alveole
• Măsuri de siguranţă pentru pietoni și bicicliști
• Parapeți pentru protecție, apărări de maluri și consolidări de versanți, bariere împotriva căderilor de pietre, perdele forestiere pentru protecția traficului 
• Instalarea de sisteme de managementul traficului</t>
  </si>
  <si>
    <t xml:space="preserve">3.2.  Dotări, se includ cheltuieli precum: Se cuprind cheltuielile pentru procurarea de bunuri care, conform legii, intră în categoria mijloacelor fixe, sunt  necesare implementarii proiectului şi respectă prevederile contractului de finanţare. Cuprinde  dotări destinate îmbunătățirii siguranței traficului si elemente de digitalizare (de exemplu: echipamente de masurare trafic, sisteme de informatii pentru transport in comun, sisteme monitorizare calitate aer etc)
Nu sunt eligibile cheltuielile pentru procurarea de bunuri care, conform legii, intră în categoria obiectelor  de inventar precum si cheltuielile pentru achizitionarea statiilor de incarcare;
</t>
  </si>
  <si>
    <r>
      <rPr>
        <b/>
        <sz val="9"/>
        <rFont val="Calibri"/>
        <family val="2"/>
        <scheme val="minor"/>
      </rPr>
      <t>4.1.2. Cheltuieli conexe organizării de şantier, cuprinde cheltuielile pentru:</t>
    </r>
    <r>
      <rPr>
        <sz val="9"/>
        <rFont val="Calibri"/>
        <family val="2"/>
        <scheme val="minor"/>
      </rPr>
      <t xml:space="preserve">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costul energiei electrice şi al apei consumate în incinta organizării de şantier pe durata de execuţie a lucrărilor;
</t>
    </r>
  </si>
  <si>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reintroducerea în circuitul agricol a suprafeţelor scoase temporar din uz;
d) lucrări/acţiuni pentru protecţia mediului.</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</si>
  <si>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</si>
  <si>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2-categ_chelt_eligibile</t>
  </si>
  <si>
    <t>In aceasta foaie de calcul se regaseste corespondenta dintre categoriile de cheltuieli eligibile in cadrul acestui apel de proiecte si categoriile si subcategoriile de cheltuieli din SMIS2021</t>
  </si>
  <si>
    <t>3 foaie calcul</t>
  </si>
  <si>
    <t>In aceasta foaie de calcul se vor introduce toate cheltuielile incluse atat in deviz cat si alte cheltuieli necesare implementarii proiectului pe categorii si subcategorii</t>
  </si>
  <si>
    <t>4- Buget_Cerere</t>
  </si>
  <si>
    <t>Foaia de lucru 4-Buget_cerere este completată automat pe baza informatiilor din foaia de calcul 3.</t>
  </si>
  <si>
    <t>5- Plan investitional</t>
  </si>
  <si>
    <t>5 - Planul investitional</t>
  </si>
  <si>
    <t>4- BUGETUL CERERII DE FINANTARE</t>
  </si>
  <si>
    <t xml:space="preserve">2.3. Proiectare, cuprinde cheltuielile pentru:    
2.3.1. studiu de fezabilitate/documentaţie de avizare a lucrărilor de intervenţii şi deviz general;
2.3.2  documentaţiile tehnice necesare în vederea obţinerii avizelor/acordurilor/autorizaţiilor;
2.3.3 verificarea tehnică de calitate a proiectului tehnic şi a detaliilor de execuţie;
2.3.4. proiect tehnic şi detalii de execuţie.
2.3.5 Expertizare tehnică a construcţiilor existente, a structurilor şi/sau, după caz, a proiectelor tehnice, inclusiv întocmirea de către expertul tehnic a raportului de expertiză în conformitate cu prevederile art. 14 alin. (2)
2.3.6 Studiu de trafic
2.3.7 Audit de siguranta rutiera
</t>
  </si>
  <si>
    <t xml:space="preserve">1.1. Obţinerea terenului -
Se includ cheltuielile efectuate pentru cumpărarea de terenuri/ exproprieri  în limita a 10% din valoarea totala eligibila a proiectului
a) cumpărarea de terenuri;
b) exproprieri 
nu sunt eligibile cheltuielile cu achizitia de cladiri
</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</si>
  <si>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</si>
  <si>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 xml:space="preserve">   Cheltuielile pentru  pentru asigurarea devierii utilităţilor publice, și nu pot acoperi cheltuieli de introducere sau modernizare a utilităților aflate deja în ampriza drumului.</t>
  </si>
  <si>
    <t>APELUL DE PROIECTE:  PR SV/1/5/3.2/2023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</si>
</sst>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5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b/>
      <sz val="9"/>
      <color rgb="FFFF0000"/>
      <name val="Calibri"/>
      <family val="2"/>
      <scheme val="minor"/>
    </font>
    <font>
      <sz val="9"/>
      <color rgb="FFFF0000"/>
      <name val="Calibri"/>
      <family val="2"/>
      <scheme val="minor"/>
    </font>
    <font>
      <b/>
      <i/>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10"/>
      <color rgb="FFFF0000"/>
      <name val="Calibri"/>
      <family val="2"/>
      <charset val="238"/>
    </font>
    <font>
      <sz val="9"/>
      <color theme="1"/>
      <name val="Calibri"/>
      <family val="2"/>
      <charset val="238"/>
      <scheme val="minor"/>
    </font>
    <font>
      <b/>
      <sz val="11"/>
      <color theme="1"/>
      <name val="Calibri"/>
      <family val="2"/>
      <charset val="238"/>
      <scheme val="minor"/>
    </font>
    <font>
      <sz val="10"/>
      <color theme="1"/>
      <name val="Calibri"/>
      <family val="2"/>
      <charset val="238"/>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FF0000"/>
        <bgColor indexed="64"/>
      </patternFill>
    </fill>
  </fills>
  <borders count="4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s>
  <cellStyleXfs count="7">
    <xf numFmtId="0" fontId="0" fillId="0" borderId="0"/>
    <xf numFmtId="0" fontId="9" fillId="0" borderId="0"/>
    <xf numFmtId="0" fontId="3" fillId="0" borderId="0"/>
    <xf numFmtId="9" fontId="10" fillId="0" borderId="0" applyFont="0" applyFill="0" applyBorder="0" applyAlignment="0" applyProtection="0"/>
    <xf numFmtId="0" fontId="2" fillId="0" borderId="0"/>
    <xf numFmtId="9" fontId="12" fillId="0" borderId="0" applyFont="0" applyFill="0" applyBorder="0" applyAlignment="0" applyProtection="0"/>
    <xf numFmtId="0" fontId="23" fillId="6" borderId="0" applyNumberFormat="0" applyBorder="0" applyAlignment="0" applyProtection="0"/>
  </cellStyleXfs>
  <cellXfs count="325">
    <xf numFmtId="0" fontId="0" fillId="0" borderId="0" xfId="0"/>
    <xf numFmtId="0" fontId="14" fillId="0" borderId="0" xfId="0" applyFont="1" applyAlignment="1">
      <alignment vertical="top"/>
    </xf>
    <xf numFmtId="4" fontId="14" fillId="2" borderId="3" xfId="0" applyNumberFormat="1" applyFont="1" applyFill="1" applyBorder="1" applyAlignment="1" applyProtection="1">
      <alignment horizontal="right" vertical="top"/>
      <protection locked="0"/>
    </xf>
    <xf numFmtId="4" fontId="14" fillId="0" borderId="3" xfId="0" applyNumberFormat="1" applyFont="1" applyBorder="1" applyAlignment="1">
      <alignment horizontal="right" vertical="top"/>
    </xf>
    <xf numFmtId="0" fontId="14" fillId="0" borderId="0" xfId="0" applyFont="1" applyAlignment="1">
      <alignment vertical="top" wrapText="1"/>
    </xf>
    <xf numFmtId="4" fontId="15" fillId="0" borderId="3" xfId="0" applyNumberFormat="1" applyFont="1" applyBorder="1" applyAlignment="1">
      <alignment horizontal="center" vertical="top"/>
    </xf>
    <xf numFmtId="0" fontId="0" fillId="0" borderId="0" xfId="0" applyAlignment="1">
      <alignment vertical="top"/>
    </xf>
    <xf numFmtId="0" fontId="14" fillId="0" borderId="0" xfId="0" applyFont="1" applyAlignment="1">
      <alignment horizontal="left" vertical="top"/>
    </xf>
    <xf numFmtId="4" fontId="15" fillId="0" borderId="0" xfId="0" applyNumberFormat="1" applyFont="1" applyAlignment="1">
      <alignment horizontal="center" vertical="top"/>
    </xf>
    <xf numFmtId="4" fontId="14" fillId="0" borderId="0" xfId="0" applyNumberFormat="1" applyFont="1" applyAlignment="1">
      <alignment horizontal="right" vertical="top"/>
    </xf>
    <xf numFmtId="4" fontId="15" fillId="0" borderId="3" xfId="0" applyNumberFormat="1" applyFont="1" applyBorder="1" applyAlignment="1">
      <alignment horizontal="center" vertical="center"/>
    </xf>
    <xf numFmtId="0" fontId="13" fillId="0" borderId="0" xfId="0" applyFont="1" applyAlignment="1">
      <alignment horizontal="center" vertical="top"/>
    </xf>
    <xf numFmtId="0" fontId="6" fillId="0" borderId="0" xfId="0" applyFont="1" applyAlignment="1">
      <alignment horizontal="center" vertical="top"/>
    </xf>
    <xf numFmtId="3" fontId="15" fillId="0" borderId="3" xfId="0" applyNumberFormat="1" applyFont="1" applyBorder="1" applyAlignment="1">
      <alignment horizontal="left" vertical="top"/>
    </xf>
    <xf numFmtId="3" fontId="17" fillId="0" borderId="0" xfId="0" applyNumberFormat="1" applyFont="1" applyAlignment="1">
      <alignment horizontal="center" vertical="top"/>
    </xf>
    <xf numFmtId="3" fontId="7" fillId="0" borderId="0" xfId="0" applyNumberFormat="1" applyFont="1" applyAlignment="1">
      <alignment horizontal="center" vertical="top"/>
    </xf>
    <xf numFmtId="3" fontId="14" fillId="0" borderId="3" xfId="0" applyNumberFormat="1" applyFont="1" applyBorder="1" applyAlignment="1">
      <alignment horizontal="left" vertical="top" wrapText="1"/>
    </xf>
    <xf numFmtId="4" fontId="17" fillId="0" borderId="3" xfId="0" applyNumberFormat="1" applyFont="1" applyBorder="1" applyAlignment="1">
      <alignment horizontal="right" vertical="top"/>
    </xf>
    <xf numFmtId="3" fontId="13" fillId="0" borderId="0" xfId="0" applyNumberFormat="1" applyFont="1" applyAlignment="1">
      <alignment horizontal="center" vertical="top"/>
    </xf>
    <xf numFmtId="3" fontId="6" fillId="0" borderId="0" xfId="0" applyNumberFormat="1" applyFont="1" applyAlignment="1">
      <alignment horizontal="center" vertical="top"/>
    </xf>
    <xf numFmtId="3" fontId="15" fillId="0" borderId="3" xfId="0" applyNumberFormat="1" applyFont="1" applyBorder="1" applyAlignment="1">
      <alignment horizontal="right" vertical="top" wrapText="1"/>
    </xf>
    <xf numFmtId="4" fontId="15" fillId="0" borderId="3" xfId="0" applyNumberFormat="1" applyFont="1" applyBorder="1" applyAlignment="1">
      <alignment horizontal="right" vertical="top"/>
    </xf>
    <xf numFmtId="0" fontId="17" fillId="0" borderId="3" xfId="0" applyFont="1" applyBorder="1" applyAlignment="1">
      <alignment horizontal="right" vertical="top" wrapText="1"/>
    </xf>
    <xf numFmtId="3" fontId="11" fillId="0" borderId="0" xfId="0" applyNumberFormat="1" applyFont="1" applyAlignment="1">
      <alignment horizontal="center" vertical="top"/>
    </xf>
    <xf numFmtId="0" fontId="13" fillId="0" borderId="0" xfId="0" applyFont="1" applyAlignment="1">
      <alignment horizontal="left" vertical="top"/>
    </xf>
    <xf numFmtId="0" fontId="13" fillId="0" borderId="0" xfId="0" applyFont="1" applyAlignment="1">
      <alignment vertical="top" wrapText="1"/>
    </xf>
    <xf numFmtId="4" fontId="15" fillId="0" borderId="0" xfId="0" applyNumberFormat="1" applyFont="1" applyAlignment="1">
      <alignment horizontal="right" vertical="top"/>
    </xf>
    <xf numFmtId="3" fontId="8" fillId="0" borderId="0" xfId="0" applyNumberFormat="1" applyFont="1" applyAlignment="1">
      <alignment horizontal="center" vertical="top"/>
    </xf>
    <xf numFmtId="0" fontId="17" fillId="0" borderId="0" xfId="0" applyFont="1" applyAlignment="1">
      <alignment vertical="top" wrapText="1"/>
    </xf>
    <xf numFmtId="0" fontId="4" fillId="0" borderId="0" xfId="0" applyFont="1" applyAlignment="1">
      <alignment vertical="top"/>
    </xf>
    <xf numFmtId="0" fontId="8" fillId="0" borderId="0" xfId="0" applyFont="1" applyAlignment="1">
      <alignment horizontal="center" vertical="top"/>
    </xf>
    <xf numFmtId="0" fontId="17" fillId="0" borderId="0" xfId="0" applyFont="1" applyAlignment="1">
      <alignment horizontal="center" vertical="top"/>
    </xf>
    <xf numFmtId="0" fontId="5" fillId="0" borderId="0" xfId="0" applyFont="1" applyAlignment="1">
      <alignment horizontal="center" vertical="top"/>
    </xf>
    <xf numFmtId="0" fontId="17" fillId="0" borderId="0" xfId="0" applyFont="1" applyAlignment="1">
      <alignment horizontal="left" vertical="top"/>
    </xf>
    <xf numFmtId="0" fontId="17" fillId="0" borderId="0" xfId="0" applyFont="1" applyAlignment="1">
      <alignment horizontal="right" vertical="top" wrapText="1"/>
    </xf>
    <xf numFmtId="0" fontId="7" fillId="0" borderId="0" xfId="0" applyFont="1" applyAlignment="1">
      <alignment horizontal="center" vertical="top"/>
    </xf>
    <xf numFmtId="0" fontId="15" fillId="0" borderId="0" xfId="0" applyFont="1" applyAlignment="1">
      <alignment horizontal="left" vertical="top" wrapText="1"/>
    </xf>
    <xf numFmtId="4" fontId="17" fillId="0" borderId="3" xfId="0" applyNumberFormat="1" applyFont="1" applyBorder="1" applyAlignment="1">
      <alignment horizontal="center" vertical="top"/>
    </xf>
    <xf numFmtId="4" fontId="14" fillId="0" borderId="3" xfId="0" applyNumberFormat="1" applyFont="1" applyBorder="1" applyAlignment="1">
      <alignment horizontal="center" vertical="top"/>
    </xf>
    <xf numFmtId="0" fontId="14" fillId="0" borderId="0" xfId="0" applyFont="1" applyAlignment="1">
      <alignment horizontal="left" vertical="top" wrapText="1"/>
    </xf>
    <xf numFmtId="4" fontId="14" fillId="0" borderId="0" xfId="0" applyNumberFormat="1" applyFont="1" applyAlignment="1">
      <alignment horizontal="center" vertical="top"/>
    </xf>
    <xf numFmtId="4" fontId="20" fillId="0" borderId="3" xfId="0" applyNumberFormat="1" applyFont="1" applyBorder="1" applyAlignment="1">
      <alignment horizontal="right" vertical="top"/>
    </xf>
    <xf numFmtId="4" fontId="21" fillId="4" borderId="3" xfId="0" applyNumberFormat="1" applyFont="1" applyFill="1" applyBorder="1" applyAlignment="1" applyProtection="1">
      <alignment horizontal="right" vertical="top"/>
      <protection locked="0"/>
    </xf>
    <xf numFmtId="4" fontId="24" fillId="3" borderId="23" xfId="6" applyNumberFormat="1" applyFont="1" applyFill="1" applyBorder="1"/>
    <xf numFmtId="0" fontId="25" fillId="0" borderId="0" xfId="0" applyFont="1"/>
    <xf numFmtId="0" fontId="27" fillId="0" borderId="3" xfId="1" applyFont="1" applyBorder="1" applyAlignment="1">
      <alignment vertical="top" wrapText="1"/>
    </xf>
    <xf numFmtId="0" fontId="27" fillId="0" borderId="3" xfId="1" applyFont="1" applyBorder="1" applyAlignment="1">
      <alignment horizontal="center" vertical="top" wrapText="1"/>
    </xf>
    <xf numFmtId="0" fontId="28" fillId="0" borderId="3" xfId="1" applyFont="1" applyBorder="1" applyAlignment="1">
      <alignment vertical="top" wrapText="1"/>
    </xf>
    <xf numFmtId="4" fontId="27" fillId="0" borderId="3" xfId="1" applyNumberFormat="1" applyFont="1" applyBorder="1" applyAlignment="1">
      <alignment horizontal="right" vertical="top"/>
    </xf>
    <xf numFmtId="4" fontId="28" fillId="0" borderId="3" xfId="1" applyNumberFormat="1" applyFont="1" applyBorder="1" applyAlignment="1">
      <alignment horizontal="right" vertical="top"/>
    </xf>
    <xf numFmtId="4" fontId="28" fillId="4" borderId="3" xfId="1" applyNumberFormat="1" applyFont="1" applyFill="1" applyBorder="1" applyAlignment="1" applyProtection="1">
      <alignment horizontal="right" vertical="top"/>
      <protection locked="0"/>
    </xf>
    <xf numFmtId="0" fontId="22" fillId="3" borderId="3" xfId="0" applyFont="1" applyFill="1" applyBorder="1" applyAlignment="1">
      <alignment vertical="top" wrapText="1"/>
    </xf>
    <xf numFmtId="0" fontId="28" fillId="0" borderId="0" xfId="1" applyFont="1" applyAlignment="1">
      <alignment vertical="top"/>
    </xf>
    <xf numFmtId="0" fontId="27" fillId="0" borderId="0" xfId="1" applyFont="1" applyAlignment="1">
      <alignment vertical="top"/>
    </xf>
    <xf numFmtId="0" fontId="27" fillId="0" borderId="0" xfId="1" applyFont="1" applyAlignment="1">
      <alignment horizontal="left" vertical="top" wrapText="1"/>
    </xf>
    <xf numFmtId="0" fontId="27" fillId="0" borderId="0" xfId="1" applyFont="1" applyAlignment="1">
      <alignment horizontal="right" vertical="top"/>
    </xf>
    <xf numFmtId="49" fontId="26" fillId="0" borderId="3" xfId="1" applyNumberFormat="1" applyFont="1" applyBorder="1" applyAlignment="1">
      <alignment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49" fontId="22" fillId="0" borderId="3" xfId="1" applyNumberFormat="1" applyFont="1" applyBorder="1" applyAlignment="1">
      <alignment vertical="top"/>
    </xf>
    <xf numFmtId="0" fontId="22" fillId="0" borderId="0" xfId="0" applyFont="1" applyAlignment="1">
      <alignment vertical="top"/>
    </xf>
    <xf numFmtId="0" fontId="28" fillId="0" borderId="0" xfId="1" applyFont="1" applyAlignment="1">
      <alignment vertical="top" wrapText="1"/>
    </xf>
    <xf numFmtId="4" fontId="28" fillId="0" borderId="0" xfId="1" applyNumberFormat="1" applyFont="1" applyAlignment="1">
      <alignment horizontal="right" vertical="top"/>
    </xf>
    <xf numFmtId="49" fontId="28" fillId="0" borderId="0" xfId="1" applyNumberFormat="1" applyFont="1" applyAlignment="1">
      <alignment vertical="top"/>
    </xf>
    <xf numFmtId="0" fontId="27" fillId="0" borderId="0" xfId="1" applyFont="1" applyAlignment="1">
      <alignment vertical="top" wrapText="1"/>
    </xf>
    <xf numFmtId="49" fontId="22" fillId="7" borderId="3" xfId="1" applyNumberFormat="1" applyFont="1" applyFill="1" applyBorder="1" applyAlignment="1">
      <alignment vertical="top"/>
    </xf>
    <xf numFmtId="0" fontId="26" fillId="7" borderId="3" xfId="1" applyFont="1" applyFill="1" applyBorder="1" applyAlignment="1">
      <alignment horizontal="right" vertical="top" wrapText="1"/>
    </xf>
    <xf numFmtId="4" fontId="26" fillId="7" borderId="3" xfId="1" applyNumberFormat="1" applyFont="1" applyFill="1" applyBorder="1" applyAlignment="1">
      <alignment horizontal="right" vertical="top"/>
    </xf>
    <xf numFmtId="0" fontId="22" fillId="7" borderId="3" xfId="1" applyFont="1" applyFill="1" applyBorder="1" applyAlignment="1">
      <alignment vertical="top"/>
    </xf>
    <xf numFmtId="49" fontId="22" fillId="5" borderId="3" xfId="1" applyNumberFormat="1" applyFont="1" applyFill="1" applyBorder="1" applyAlignment="1">
      <alignment vertical="top"/>
    </xf>
    <xf numFmtId="0" fontId="26" fillId="5" borderId="3" xfId="1" applyFont="1" applyFill="1" applyBorder="1" applyAlignment="1">
      <alignment horizontal="right" vertical="top" wrapText="1"/>
    </xf>
    <xf numFmtId="4" fontId="26" fillId="5" borderId="3" xfId="1" applyNumberFormat="1" applyFont="1" applyFill="1" applyBorder="1" applyAlignment="1">
      <alignment horizontal="right" vertical="top"/>
    </xf>
    <xf numFmtId="0" fontId="28" fillId="0" borderId="0" xfId="1" applyFont="1" applyAlignment="1" applyProtection="1">
      <alignment vertical="top"/>
      <protection hidden="1"/>
    </xf>
    <xf numFmtId="0" fontId="22" fillId="0" borderId="0" xfId="1" applyFont="1" applyAlignment="1" applyProtection="1">
      <alignment vertical="top"/>
      <protection hidden="1"/>
    </xf>
    <xf numFmtId="0" fontId="27" fillId="0" borderId="0" xfId="1" applyFont="1" applyAlignment="1" applyProtection="1">
      <alignment vertical="top"/>
      <protection hidden="1"/>
    </xf>
    <xf numFmtId="0" fontId="25" fillId="0" borderId="42" xfId="0" applyFont="1" applyBorder="1" applyAlignment="1">
      <alignment wrapText="1"/>
    </xf>
    <xf numFmtId="0" fontId="25" fillId="0" borderId="41" xfId="0" quotePrefix="1" applyFont="1" applyBorder="1" applyAlignment="1">
      <alignment horizontal="center" vertical="center"/>
    </xf>
    <xf numFmtId="0" fontId="25" fillId="0" borderId="3" xfId="0" quotePrefix="1" applyFont="1" applyBorder="1" applyAlignment="1">
      <alignment horizontal="center" vertical="center"/>
    </xf>
    <xf numFmtId="0" fontId="29" fillId="0" borderId="0" xfId="0" applyFont="1"/>
    <xf numFmtId="2" fontId="22" fillId="0" borderId="3" xfId="1" applyNumberFormat="1" applyFont="1" applyBorder="1" applyAlignment="1">
      <alignment vertical="top"/>
    </xf>
    <xf numFmtId="3" fontId="32" fillId="0" borderId="3" xfId="0" applyNumberFormat="1" applyFont="1" applyBorder="1" applyAlignment="1">
      <alignment horizontal="right" vertical="top"/>
    </xf>
    <xf numFmtId="4" fontId="28" fillId="0" borderId="0" xfId="1" applyNumberFormat="1" applyFont="1" applyAlignment="1">
      <alignment vertical="top"/>
    </xf>
    <xf numFmtId="0" fontId="35" fillId="0" borderId="12" xfId="0" applyFont="1" applyBorder="1" applyAlignment="1">
      <alignment horizontal="center" vertical="center" wrapText="1"/>
    </xf>
    <xf numFmtId="0" fontId="35" fillId="0" borderId="12" xfId="0" applyFont="1" applyBorder="1" applyAlignment="1">
      <alignment horizontal="center" vertical="center"/>
    </xf>
    <xf numFmtId="0" fontId="35" fillId="0" borderId="13" xfId="0" applyFont="1" applyBorder="1" applyAlignment="1">
      <alignment horizontal="center" vertical="center" wrapText="1"/>
    </xf>
    <xf numFmtId="0" fontId="35" fillId="0" borderId="16" xfId="0" applyFont="1" applyBorder="1" applyAlignment="1">
      <alignment horizontal="center" vertical="center" wrapText="1"/>
    </xf>
    <xf numFmtId="0" fontId="35" fillId="0" borderId="16" xfId="0" applyFont="1" applyBorder="1" applyAlignment="1">
      <alignment horizontal="center" vertical="center"/>
    </xf>
    <xf numFmtId="0" fontId="35" fillId="0" borderId="1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8" xfId="0" applyFont="1" applyBorder="1" applyAlignment="1">
      <alignment horizontal="center" vertical="center"/>
    </xf>
    <xf numFmtId="0" fontId="35" fillId="0" borderId="40"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8" borderId="3" xfId="0" applyNumberFormat="1" applyFill="1" applyBorder="1" applyProtection="1">
      <protection locked="0"/>
    </xf>
    <xf numFmtId="4" fontId="0" fillId="0" borderId="26" xfId="0" applyNumberFormat="1" applyBorder="1"/>
    <xf numFmtId="0" fontId="0" fillId="0" borderId="25" xfId="0" applyBorder="1" applyAlignment="1">
      <alignment wrapText="1"/>
    </xf>
    <xf numFmtId="4" fontId="0" fillId="0" borderId="0" xfId="0" applyNumberFormat="1"/>
    <xf numFmtId="0" fontId="0" fillId="0" borderId="30" xfId="0" quotePrefix="1" applyBorder="1" applyAlignment="1">
      <alignment horizontal="center" vertical="center"/>
    </xf>
    <xf numFmtId="4" fontId="35" fillId="0" borderId="16" xfId="0" applyNumberFormat="1" applyFont="1" applyBorder="1"/>
    <xf numFmtId="4" fontId="35" fillId="0" borderId="17" xfId="0" applyNumberFormat="1" applyFont="1" applyBorder="1"/>
    <xf numFmtId="0" fontId="0" fillId="0" borderId="3" xfId="0" applyBorder="1"/>
    <xf numFmtId="0" fontId="0" fillId="0" borderId="34" xfId="0" quotePrefix="1" applyBorder="1" applyAlignment="1">
      <alignment horizontal="center" vertical="center"/>
    </xf>
    <xf numFmtId="0" fontId="0" fillId="0" borderId="3" xfId="0" applyBorder="1" applyAlignment="1">
      <alignment wrapText="1"/>
    </xf>
    <xf numFmtId="0" fontId="0" fillId="0" borderId="23" xfId="0" applyBorder="1" applyAlignment="1">
      <alignment wrapText="1"/>
    </xf>
    <xf numFmtId="0" fontId="0" fillId="0" borderId="35" xfId="0" applyBorder="1" applyAlignment="1">
      <alignment wrapText="1"/>
    </xf>
    <xf numFmtId="0" fontId="0" fillId="0" borderId="46" xfId="0" quotePrefix="1" applyBorder="1" applyAlignment="1">
      <alignment horizontal="center" vertical="center"/>
    </xf>
    <xf numFmtId="0" fontId="0" fillId="0" borderId="7" xfId="0" applyBorder="1" applyAlignment="1">
      <alignment wrapText="1"/>
    </xf>
    <xf numFmtId="0" fontId="0" fillId="0" borderId="9" xfId="0" applyBorder="1" applyAlignment="1">
      <alignment wrapText="1"/>
    </xf>
    <xf numFmtId="0" fontId="0" fillId="0" borderId="0" xfId="0" applyAlignment="1">
      <alignment horizontal="center" vertical="center"/>
    </xf>
    <xf numFmtId="4" fontId="0" fillId="3" borderId="0" xfId="0" applyNumberFormat="1" applyFill="1"/>
    <xf numFmtId="9" fontId="27" fillId="9" borderId="6" xfId="5" applyFont="1" applyFill="1" applyBorder="1" applyAlignment="1" applyProtection="1">
      <alignment vertical="top"/>
    </xf>
    <xf numFmtId="0" fontId="22" fillId="0" borderId="0" xfId="0" applyFont="1"/>
    <xf numFmtId="0" fontId="27" fillId="3" borderId="39" xfId="0" applyFont="1" applyFill="1" applyBorder="1"/>
    <xf numFmtId="4" fontId="22" fillId="3" borderId="0" xfId="0" applyNumberFormat="1" applyFont="1" applyFill="1" applyAlignment="1" applyProtection="1">
      <alignment horizontal="right" vertical="top" wrapText="1"/>
      <protection locked="0"/>
    </xf>
    <xf numFmtId="0" fontId="22" fillId="0" borderId="0" xfId="0" applyFont="1" applyAlignment="1">
      <alignment wrapText="1"/>
    </xf>
    <xf numFmtId="0" fontId="26" fillId="0" borderId="0" xfId="0" applyFont="1" applyAlignment="1">
      <alignment vertical="top" wrapText="1"/>
    </xf>
    <xf numFmtId="0" fontId="26" fillId="3" borderId="0" xfId="0" applyFont="1" applyFill="1" applyAlignment="1">
      <alignment vertical="top" wrapText="1"/>
    </xf>
    <xf numFmtId="0" fontId="22" fillId="3" borderId="0" xfId="0" applyFont="1" applyFill="1"/>
    <xf numFmtId="0" fontId="28" fillId="3" borderId="0" xfId="0" applyFont="1" applyFill="1" applyProtection="1">
      <protection locked="0"/>
    </xf>
    <xf numFmtId="0" fontId="28" fillId="3" borderId="0" xfId="0" applyFont="1" applyFill="1" applyAlignment="1" applyProtection="1">
      <alignment horizontal="center" vertical="center"/>
      <protection locked="0"/>
    </xf>
    <xf numFmtId="0" fontId="22" fillId="0" borderId="0" xfId="0" applyFont="1" applyProtection="1">
      <protection locked="0"/>
    </xf>
    <xf numFmtId="0" fontId="22" fillId="3" borderId="0" xfId="0" applyFont="1" applyFill="1" applyProtection="1">
      <protection locked="0"/>
    </xf>
    <xf numFmtId="0" fontId="37" fillId="0" borderId="0" xfId="0" applyFont="1"/>
    <xf numFmtId="3" fontId="19" fillId="0" borderId="3" xfId="0" applyNumberFormat="1" applyFont="1" applyBorder="1" applyAlignment="1">
      <alignment horizontal="left" vertical="top"/>
    </xf>
    <xf numFmtId="3" fontId="40" fillId="0" borderId="3" xfId="0" applyNumberFormat="1" applyFont="1" applyBorder="1" applyAlignment="1">
      <alignment horizontal="left" vertical="top"/>
    </xf>
    <xf numFmtId="49" fontId="39" fillId="0" borderId="3" xfId="0" applyNumberFormat="1" applyFont="1" applyBorder="1" applyAlignment="1">
      <alignment horizontal="left" vertical="top"/>
    </xf>
    <xf numFmtId="0" fontId="41" fillId="0" borderId="0" xfId="0" applyFont="1"/>
    <xf numFmtId="0" fontId="27" fillId="3" borderId="3" xfId="0" applyFont="1" applyFill="1" applyBorder="1" applyAlignment="1" applyProtection="1">
      <alignment vertical="center" wrapText="1"/>
      <protection locked="0"/>
    </xf>
    <xf numFmtId="0" fontId="26" fillId="0" borderId="3" xfId="0" applyFont="1" applyBorder="1" applyAlignment="1">
      <alignment vertical="top"/>
    </xf>
    <xf numFmtId="0" fontId="22" fillId="0" borderId="0" xfId="0" applyFont="1" applyAlignment="1">
      <alignment horizontal="left" vertical="top" wrapText="1"/>
    </xf>
    <xf numFmtId="0" fontId="26" fillId="2" borderId="3" xfId="0" applyFont="1" applyFill="1" applyBorder="1" applyAlignment="1">
      <alignment horizontal="left" vertical="top" wrapText="1"/>
    </xf>
    <xf numFmtId="0" fontId="22" fillId="2" borderId="3" xfId="0" applyFont="1" applyFill="1" applyBorder="1" applyAlignment="1">
      <alignment horizontal="left" vertical="top" wrapText="1"/>
    </xf>
    <xf numFmtId="0" fontId="22" fillId="0" borderId="3" xfId="0" applyFont="1" applyBorder="1" applyAlignment="1">
      <alignment horizontal="left" vertical="top" wrapText="1"/>
    </xf>
    <xf numFmtId="0" fontId="37" fillId="0" borderId="0" xfId="0" applyFont="1" applyAlignment="1">
      <alignment vertical="top" wrapText="1"/>
    </xf>
    <xf numFmtId="0" fontId="22" fillId="0" borderId="0" xfId="0" applyFont="1" applyAlignment="1">
      <alignment vertical="top" wrapText="1"/>
    </xf>
    <xf numFmtId="0" fontId="22" fillId="0" borderId="0" xfId="0" applyFont="1" applyAlignment="1">
      <alignment horizontal="center" vertical="top" wrapText="1"/>
    </xf>
    <xf numFmtId="0" fontId="26" fillId="11" borderId="3" xfId="0" applyFont="1" applyFill="1" applyBorder="1" applyAlignment="1">
      <alignment horizontal="left" vertical="top" wrapText="1"/>
    </xf>
    <xf numFmtId="0" fontId="42" fillId="0" borderId="0" xfId="0" applyFont="1" applyAlignment="1">
      <alignment horizontal="left" vertical="top" wrapText="1"/>
    </xf>
    <xf numFmtId="0" fontId="31" fillId="0" borderId="3" xfId="0" applyFont="1" applyBorder="1" applyAlignment="1">
      <alignment horizontal="justify" vertical="center"/>
    </xf>
    <xf numFmtId="0" fontId="25" fillId="0" borderId="22" xfId="0" quotePrefix="1" applyFont="1" applyBorder="1" applyAlignment="1">
      <alignment horizontal="center" vertical="center"/>
    </xf>
    <xf numFmtId="0" fontId="25" fillId="0" borderId="23" xfId="0" applyFont="1" applyBorder="1"/>
    <xf numFmtId="0" fontId="25" fillId="0" borderId="24" xfId="0" quotePrefix="1" applyFont="1" applyBorder="1" applyAlignment="1">
      <alignment horizontal="center" vertical="center"/>
    </xf>
    <xf numFmtId="0" fontId="25" fillId="0" borderId="25" xfId="0" applyFont="1" applyBorder="1"/>
    <xf numFmtId="0" fontId="25" fillId="0" borderId="25" xfId="0" applyFont="1" applyBorder="1" applyAlignment="1">
      <alignment wrapText="1"/>
    </xf>
    <xf numFmtId="0" fontId="25" fillId="0" borderId="30" xfId="0" quotePrefix="1" applyFont="1" applyBorder="1" applyAlignment="1">
      <alignment horizontal="center" vertical="center"/>
    </xf>
    <xf numFmtId="0" fontId="25" fillId="0" borderId="3" xfId="0" applyFont="1" applyBorder="1"/>
    <xf numFmtId="0" fontId="25" fillId="0" borderId="34" xfId="0" quotePrefix="1" applyFont="1" applyBorder="1" applyAlignment="1">
      <alignment horizontal="center" vertical="center"/>
    </xf>
    <xf numFmtId="0" fontId="25" fillId="0" borderId="35" xfId="0" applyFont="1" applyBorder="1"/>
    <xf numFmtId="0" fontId="25" fillId="0" borderId="3" xfId="0" applyFont="1" applyBorder="1" applyAlignment="1">
      <alignment wrapText="1"/>
    </xf>
    <xf numFmtId="0" fontId="25" fillId="0" borderId="35" xfId="0" applyFont="1" applyBorder="1" applyAlignment="1">
      <alignment wrapText="1"/>
    </xf>
    <xf numFmtId="9" fontId="26" fillId="0" borderId="6" xfId="5" applyFont="1" applyBorder="1" applyAlignment="1" applyProtection="1">
      <alignment vertical="top"/>
    </xf>
    <xf numFmtId="9" fontId="26" fillId="0" borderId="0" xfId="5" applyFont="1" applyBorder="1" applyAlignment="1" applyProtection="1">
      <alignment vertical="top"/>
    </xf>
    <xf numFmtId="4" fontId="22" fillId="0" borderId="0" xfId="1" applyNumberFormat="1" applyFont="1" applyAlignment="1" applyProtection="1">
      <alignment horizontal="right" vertical="top"/>
      <protection hidden="1"/>
    </xf>
    <xf numFmtId="4" fontId="22" fillId="0" borderId="0" xfId="1" applyNumberFormat="1" applyFont="1" applyAlignment="1">
      <alignment horizontal="right" vertical="top"/>
    </xf>
    <xf numFmtId="4" fontId="26" fillId="0" borderId="0" xfId="1" applyNumberFormat="1" applyFont="1" applyAlignment="1">
      <alignment horizontal="right" vertical="top"/>
    </xf>
    <xf numFmtId="0" fontId="22" fillId="0" borderId="0" xfId="1" applyFont="1" applyAlignment="1">
      <alignment vertical="top"/>
    </xf>
    <xf numFmtId="0" fontId="28" fillId="3" borderId="0" xfId="0" applyFont="1" applyFill="1" applyAlignment="1">
      <alignment horizontal="center" vertical="center"/>
    </xf>
    <xf numFmtId="0" fontId="28" fillId="3" borderId="0" xfId="0" applyFont="1" applyFill="1"/>
    <xf numFmtId="4" fontId="44" fillId="0" borderId="0" xfId="1" applyNumberFormat="1" applyFont="1" applyAlignment="1">
      <alignment horizontal="right" vertical="top"/>
    </xf>
    <xf numFmtId="4" fontId="38" fillId="0" borderId="3" xfId="1" applyNumberFormat="1" applyFont="1" applyBorder="1" applyAlignment="1">
      <alignment horizontal="center" vertical="center" wrapText="1"/>
    </xf>
    <xf numFmtId="0" fontId="38" fillId="0" borderId="3" xfId="0" applyFont="1" applyBorder="1" applyAlignment="1">
      <alignment horizontal="center" vertical="center" wrapText="1"/>
    </xf>
    <xf numFmtId="0" fontId="22" fillId="0" borderId="3" xfId="0" applyFont="1" applyBorder="1" applyAlignment="1">
      <alignment wrapText="1"/>
    </xf>
    <xf numFmtId="0" fontId="22" fillId="0" borderId="3" xfId="0" applyFont="1" applyBorder="1" applyAlignment="1">
      <alignment vertical="top" wrapText="1"/>
    </xf>
    <xf numFmtId="0" fontId="42" fillId="0" borderId="3" xfId="0" applyFont="1" applyBorder="1" applyAlignment="1">
      <alignment horizontal="left" vertical="top" wrapText="1"/>
    </xf>
    <xf numFmtId="0" fontId="22" fillId="0" borderId="7" xfId="0" applyFont="1" applyBorder="1" applyAlignment="1">
      <alignment horizontal="left" vertical="top" wrapText="1"/>
    </xf>
    <xf numFmtId="0" fontId="26" fillId="10" borderId="3" xfId="0" applyFont="1" applyFill="1" applyBorder="1" applyAlignment="1">
      <alignment horizontal="left" vertical="top" wrapText="1"/>
    </xf>
    <xf numFmtId="0" fontId="26" fillId="0" borderId="3" xfId="0" applyFont="1" applyBorder="1" applyAlignment="1">
      <alignment vertical="top" wrapText="1"/>
    </xf>
    <xf numFmtId="0" fontId="22" fillId="0" borderId="3" xfId="0" applyFont="1" applyBorder="1" applyAlignment="1">
      <alignment horizontal="center" vertical="top" wrapText="1"/>
    </xf>
    <xf numFmtId="0" fontId="26" fillId="0" borderId="7" xfId="0" applyFont="1" applyBorder="1" applyAlignment="1">
      <alignment vertical="top" wrapText="1"/>
    </xf>
    <xf numFmtId="4" fontId="26" fillId="0" borderId="3" xfId="1" applyNumberFormat="1" applyFont="1" applyBorder="1" applyAlignment="1">
      <alignment horizontal="center" vertical="center" wrapText="1"/>
    </xf>
    <xf numFmtId="0" fontId="27" fillId="3" borderId="3" xfId="0" applyFont="1" applyFill="1" applyBorder="1" applyAlignment="1">
      <alignment vertical="center" wrapText="1"/>
    </xf>
    <xf numFmtId="14" fontId="27" fillId="8" borderId="3" xfId="0" applyNumberFormat="1" applyFont="1" applyFill="1" applyBorder="1" applyAlignment="1" applyProtection="1">
      <alignment horizontal="center" vertical="center"/>
      <protection locked="0"/>
    </xf>
    <xf numFmtId="0" fontId="45" fillId="3" borderId="0" xfId="0" applyFont="1" applyFill="1" applyAlignment="1">
      <alignment vertical="center" wrapText="1"/>
    </xf>
    <xf numFmtId="0" fontId="27" fillId="3" borderId="3" xfId="0" applyFont="1" applyFill="1" applyBorder="1" applyAlignment="1">
      <alignment vertical="center"/>
    </xf>
    <xf numFmtId="1" fontId="22" fillId="8" borderId="3" xfId="0" applyNumberFormat="1" applyFont="1" applyFill="1" applyBorder="1" applyAlignment="1" applyProtection="1">
      <alignment horizontal="right" vertical="top" wrapText="1"/>
      <protection locked="0"/>
    </xf>
    <xf numFmtId="1" fontId="27" fillId="8" borderId="3" xfId="0" applyNumberFormat="1" applyFont="1" applyFill="1" applyBorder="1" applyAlignment="1" applyProtection="1">
      <alignment horizontal="center" vertical="center"/>
      <protection locked="0"/>
    </xf>
    <xf numFmtId="0" fontId="31" fillId="0" borderId="8" xfId="0" applyFont="1" applyBorder="1" applyAlignment="1">
      <alignment horizontal="justify" vertical="center"/>
    </xf>
    <xf numFmtId="0" fontId="47" fillId="0" borderId="0" xfId="0" applyFont="1" applyAlignment="1">
      <alignment horizontal="center" vertical="center"/>
    </xf>
    <xf numFmtId="0" fontId="46" fillId="0" borderId="8" xfId="0" applyFont="1" applyBorder="1" applyAlignment="1">
      <alignment horizontal="justify" vertical="center"/>
    </xf>
    <xf numFmtId="0" fontId="47" fillId="0" borderId="0" xfId="0" applyFont="1"/>
    <xf numFmtId="0" fontId="27" fillId="0" borderId="3" xfId="1" applyFont="1" applyBorder="1" applyAlignment="1">
      <alignment horizontal="right" vertical="top" wrapText="1"/>
    </xf>
    <xf numFmtId="0" fontId="48" fillId="0" borderId="0" xfId="0" applyFont="1"/>
    <xf numFmtId="2" fontId="22" fillId="0" borderId="3" xfId="1" applyNumberFormat="1" applyFont="1" applyBorder="1" applyAlignment="1">
      <alignment horizontal="center" vertical="center"/>
    </xf>
    <xf numFmtId="4" fontId="22" fillId="3" borderId="3" xfId="1" applyNumberFormat="1" applyFont="1" applyFill="1" applyBorder="1" applyAlignment="1">
      <alignment horizontal="center" vertical="center"/>
    </xf>
    <xf numFmtId="0" fontId="28" fillId="0" borderId="0" xfId="1" applyFont="1" applyAlignment="1">
      <alignment horizontal="center" vertical="center"/>
    </xf>
    <xf numFmtId="2" fontId="22" fillId="0" borderId="3" xfId="1" applyNumberFormat="1" applyFont="1" applyBorder="1" applyAlignment="1">
      <alignment horizontal="left" vertical="center"/>
    </xf>
    <xf numFmtId="0" fontId="25" fillId="0" borderId="23" xfId="0" applyFont="1" applyBorder="1" applyAlignment="1">
      <alignment wrapText="1"/>
    </xf>
    <xf numFmtId="4" fontId="40" fillId="0" borderId="3" xfId="1" applyNumberFormat="1" applyFont="1" applyBorder="1" applyAlignment="1">
      <alignment horizontal="center" vertical="center" wrapText="1"/>
    </xf>
    <xf numFmtId="0" fontId="49" fillId="0" borderId="3" xfId="0" applyFont="1" applyBorder="1" applyAlignment="1">
      <alignment horizontal="center" vertical="center" wrapText="1"/>
    </xf>
    <xf numFmtId="0" fontId="49" fillId="0" borderId="3" xfId="1" applyFont="1" applyBorder="1" applyAlignment="1">
      <alignment horizontal="center" vertical="center" wrapText="1"/>
    </xf>
    <xf numFmtId="0" fontId="49" fillId="0" borderId="3" xfId="1" applyFont="1" applyBorder="1" applyAlignment="1">
      <alignment horizontal="center" vertical="center"/>
    </xf>
    <xf numFmtId="0" fontId="49" fillId="0" borderId="3" xfId="1" applyFont="1" applyBorder="1" applyAlignment="1" applyProtection="1">
      <alignment horizontal="center" vertical="center"/>
      <protection hidden="1"/>
    </xf>
    <xf numFmtId="0" fontId="49" fillId="0" borderId="0" xfId="1" applyFont="1" applyAlignment="1">
      <alignment horizontal="center" vertical="center"/>
    </xf>
    <xf numFmtId="0" fontId="49" fillId="0" borderId="0" xfId="1" applyFont="1" applyAlignment="1" applyProtection="1">
      <alignment horizontal="center" vertical="center"/>
      <protection hidden="1"/>
    </xf>
    <xf numFmtId="0" fontId="40" fillId="0" borderId="0" xfId="1" applyFont="1" applyAlignment="1" applyProtection="1">
      <alignment horizontal="center" vertical="center"/>
      <protection hidden="1"/>
    </xf>
    <xf numFmtId="4" fontId="40" fillId="0" borderId="0" xfId="1" applyNumberFormat="1" applyFont="1" applyAlignment="1" applyProtection="1">
      <alignment horizontal="center" vertical="center"/>
      <protection hidden="1"/>
    </xf>
    <xf numFmtId="9" fontId="40" fillId="0" borderId="0" xfId="5" applyFont="1" applyBorder="1" applyAlignment="1" applyProtection="1">
      <alignment horizontal="center" vertical="center"/>
    </xf>
    <xf numFmtId="0" fontId="40" fillId="0" borderId="0" xfId="1" applyFont="1" applyAlignment="1">
      <alignment horizontal="center" vertical="center"/>
    </xf>
    <xf numFmtId="0" fontId="40" fillId="0" borderId="3" xfId="1" applyFont="1" applyBorder="1" applyAlignment="1" applyProtection="1">
      <alignment horizontal="center" vertical="center"/>
      <protection hidden="1"/>
    </xf>
    <xf numFmtId="0" fontId="49" fillId="0" borderId="3" xfId="1" applyFont="1" applyBorder="1" applyAlignment="1">
      <alignment horizontal="center" vertical="top" wrapText="1"/>
    </xf>
    <xf numFmtId="0" fontId="25" fillId="0" borderId="46" xfId="0" quotePrefix="1" applyFont="1" applyBorder="1" applyAlignment="1">
      <alignment horizontal="center" vertical="center"/>
    </xf>
    <xf numFmtId="0" fontId="25" fillId="0" borderId="7" xfId="0" applyFont="1" applyBorder="1" applyAlignment="1">
      <alignment wrapText="1"/>
    </xf>
    <xf numFmtId="4" fontId="24" fillId="3" borderId="3" xfId="6" applyNumberFormat="1" applyFont="1" applyFill="1" applyBorder="1" applyAlignment="1">
      <alignment horizontal="center" vertical="center"/>
    </xf>
    <xf numFmtId="4" fontId="0" fillId="0" borderId="3" xfId="0" applyNumberFormat="1" applyBorder="1" applyAlignment="1">
      <alignment horizontal="center" vertical="center"/>
    </xf>
    <xf numFmtId="4" fontId="0" fillId="8" borderId="3" xfId="0" applyNumberFormat="1" applyFill="1" applyBorder="1" applyAlignment="1" applyProtection="1">
      <alignment horizontal="center" vertical="center"/>
      <protection locked="0"/>
    </xf>
    <xf numFmtId="4" fontId="43" fillId="3" borderId="8" xfId="6" applyNumberFormat="1" applyFont="1" applyFill="1" applyBorder="1" applyAlignment="1">
      <alignment horizontal="center" vertical="center"/>
    </xf>
    <xf numFmtId="4" fontId="24" fillId="3" borderId="8" xfId="6" applyNumberFormat="1" applyFont="1" applyFill="1" applyBorder="1" applyAlignment="1">
      <alignment horizontal="center" vertical="center"/>
    </xf>
    <xf numFmtId="4" fontId="0" fillId="0" borderId="8" xfId="0" applyNumberFormat="1" applyBorder="1" applyAlignment="1">
      <alignment horizontal="center" vertical="center"/>
    </xf>
    <xf numFmtId="0" fontId="0" fillId="0" borderId="3" xfId="0" applyBorder="1" applyAlignment="1">
      <alignment horizontal="center" vertical="center"/>
    </xf>
    <xf numFmtId="4" fontId="25" fillId="8" borderId="3" xfId="0" applyNumberFormat="1" applyFont="1" applyFill="1" applyBorder="1" applyAlignment="1" applyProtection="1">
      <alignment horizontal="center" vertical="center"/>
      <protection locked="0"/>
    </xf>
    <xf numFmtId="4" fontId="25" fillId="0" borderId="3" xfId="0" applyNumberFormat="1" applyFont="1" applyBorder="1" applyAlignment="1">
      <alignment horizontal="center" vertical="center"/>
    </xf>
    <xf numFmtId="4" fontId="35" fillId="0" borderId="15" xfId="0" applyNumberFormat="1" applyFont="1" applyBorder="1" applyAlignment="1">
      <alignment horizontal="center" vertical="center"/>
    </xf>
    <xf numFmtId="4" fontId="0" fillId="0" borderId="0" xfId="0" applyNumberFormat="1" applyAlignment="1">
      <alignment horizontal="center" vertical="center"/>
    </xf>
    <xf numFmtId="4" fontId="25" fillId="3" borderId="3" xfId="0" applyNumberFormat="1" applyFont="1" applyFill="1" applyBorder="1" applyAlignment="1" applyProtection="1">
      <alignment horizontal="center" vertical="center"/>
      <protection locked="0"/>
    </xf>
    <xf numFmtId="4" fontId="25" fillId="3" borderId="3" xfId="0" applyNumberFormat="1" applyFont="1" applyFill="1" applyBorder="1" applyAlignment="1">
      <alignment horizontal="center" vertical="center"/>
    </xf>
    <xf numFmtId="4" fontId="43" fillId="0" borderId="35" xfId="0" applyNumberFormat="1" applyFont="1" applyBorder="1" applyAlignment="1">
      <alignment horizontal="center" vertical="center"/>
    </xf>
    <xf numFmtId="4" fontId="30" fillId="0" borderId="0" xfId="0" applyNumberFormat="1" applyFont="1" applyAlignment="1">
      <alignment horizontal="center" vertical="center"/>
    </xf>
    <xf numFmtId="4" fontId="35" fillId="0" borderId="16" xfId="0" applyNumberFormat="1" applyFont="1" applyBorder="1" applyAlignment="1">
      <alignment horizontal="center" vertical="center"/>
    </xf>
    <xf numFmtId="4" fontId="35" fillId="0" borderId="3" xfId="0" applyNumberFormat="1" applyFont="1" applyBorder="1" applyAlignment="1">
      <alignment horizontal="center" vertical="center"/>
    </xf>
    <xf numFmtId="4" fontId="0" fillId="3" borderId="3" xfId="0" applyNumberFormat="1" applyFill="1" applyBorder="1" applyAlignment="1">
      <alignment horizontal="center" vertical="center"/>
    </xf>
    <xf numFmtId="4" fontId="48" fillId="0" borderId="0" xfId="0" applyNumberFormat="1" applyFont="1" applyAlignment="1">
      <alignment horizontal="center" vertical="center"/>
    </xf>
    <xf numFmtId="4" fontId="48" fillId="8" borderId="3" xfId="0" applyNumberFormat="1" applyFont="1" applyFill="1" applyBorder="1" applyAlignment="1" applyProtection="1">
      <alignment horizontal="center" vertical="center"/>
      <protection locked="0"/>
    </xf>
    <xf numFmtId="4" fontId="48" fillId="0" borderId="3" xfId="0" applyNumberFormat="1" applyFont="1" applyBorder="1" applyAlignment="1">
      <alignment horizontal="center" vertical="center"/>
    </xf>
    <xf numFmtId="4" fontId="35" fillId="0" borderId="17" xfId="0" applyNumberFormat="1" applyFont="1" applyBorder="1" applyAlignment="1">
      <alignment horizontal="center" vertical="center"/>
    </xf>
    <xf numFmtId="4" fontId="35" fillId="0" borderId="38" xfId="0" applyNumberFormat="1" applyFont="1" applyBorder="1" applyAlignment="1">
      <alignment horizontal="center" vertical="center"/>
    </xf>
    <xf numFmtId="4" fontId="0" fillId="3" borderId="0" xfId="0" applyNumberFormat="1" applyFill="1" applyAlignment="1">
      <alignment horizontal="center" vertical="center"/>
    </xf>
    <xf numFmtId="4" fontId="24" fillId="3" borderId="23" xfId="6" applyNumberFormat="1" applyFont="1" applyFill="1" applyBorder="1" applyAlignment="1">
      <alignment horizontal="center" vertical="center"/>
    </xf>
    <xf numFmtId="4" fontId="25" fillId="0" borderId="26" xfId="0" applyNumberFormat="1" applyFont="1" applyBorder="1" applyAlignment="1">
      <alignment horizontal="center" vertical="center"/>
    </xf>
    <xf numFmtId="4" fontId="35" fillId="0" borderId="29" xfId="0" applyNumberFormat="1" applyFont="1" applyBorder="1" applyAlignment="1">
      <alignment horizontal="center" vertical="center"/>
    </xf>
    <xf numFmtId="4" fontId="43" fillId="0" borderId="3" xfId="0" applyNumberFormat="1" applyFont="1" applyBorder="1" applyAlignment="1">
      <alignment horizontal="center" vertical="center"/>
    </xf>
    <xf numFmtId="4" fontId="43" fillId="0" borderId="31" xfId="0" applyNumberFormat="1" applyFont="1" applyBorder="1" applyAlignment="1">
      <alignment horizontal="center" vertical="center"/>
    </xf>
    <xf numFmtId="4" fontId="43" fillId="0" borderId="36" xfId="0" applyNumberFormat="1" applyFont="1" applyBorder="1" applyAlignment="1">
      <alignment horizontal="center" vertical="center"/>
    </xf>
    <xf numFmtId="4" fontId="0" fillId="0" borderId="26" xfId="0" applyNumberFormat="1" applyBorder="1" applyAlignment="1">
      <alignment horizontal="center" vertical="center"/>
    </xf>
    <xf numFmtId="4" fontId="35" fillId="0" borderId="35" xfId="0" applyNumberFormat="1" applyFont="1" applyBorder="1" applyAlignment="1">
      <alignment horizontal="center" vertical="center"/>
    </xf>
    <xf numFmtId="4" fontId="35" fillId="0" borderId="36" xfId="0" applyNumberFormat="1" applyFont="1" applyBorder="1" applyAlignment="1">
      <alignment horizontal="center" vertical="center"/>
    </xf>
    <xf numFmtId="4" fontId="35" fillId="0" borderId="31" xfId="0" applyNumberFormat="1" applyFont="1" applyBorder="1" applyAlignment="1">
      <alignment horizontal="center" vertical="center"/>
    </xf>
    <xf numFmtId="4" fontId="0" fillId="0" borderId="43" xfId="0" applyNumberFormat="1" applyBorder="1" applyAlignment="1">
      <alignment horizontal="center" vertical="center"/>
    </xf>
    <xf numFmtId="0" fontId="38" fillId="0" borderId="8" xfId="0" applyFont="1" applyBorder="1" applyAlignment="1">
      <alignment horizontal="center" vertical="center" wrapText="1"/>
    </xf>
    <xf numFmtId="0" fontId="38" fillId="0" borderId="7" xfId="0" applyFont="1" applyBorder="1" applyAlignment="1">
      <alignment horizontal="center" vertical="center" wrapText="1"/>
    </xf>
    <xf numFmtId="0" fontId="51" fillId="0" borderId="30" xfId="0" quotePrefix="1" applyFont="1" applyBorder="1" applyAlignment="1">
      <alignment horizontal="center" vertical="center"/>
    </xf>
    <xf numFmtId="0" fontId="51" fillId="0" borderId="0" xfId="0" applyFont="1" applyAlignment="1">
      <alignment horizontal="left" vertical="center" wrapText="1"/>
    </xf>
    <xf numFmtId="4" fontId="1" fillId="3" borderId="23" xfId="6" applyNumberFormat="1" applyFont="1" applyFill="1" applyBorder="1" applyAlignment="1">
      <alignment horizontal="center" vertical="center"/>
    </xf>
    <xf numFmtId="4" fontId="51" fillId="0" borderId="26" xfId="0" applyNumberFormat="1" applyFont="1" applyBorder="1" applyAlignment="1">
      <alignment horizontal="center" vertical="center"/>
    </xf>
    <xf numFmtId="164" fontId="22" fillId="12" borderId="3" xfId="0" applyNumberFormat="1" applyFont="1" applyFill="1" applyBorder="1" applyAlignment="1" applyProtection="1">
      <alignment horizontal="right" vertical="top" wrapText="1"/>
    </xf>
    <xf numFmtId="0" fontId="27" fillId="3" borderId="3" xfId="0" applyFont="1" applyFill="1" applyBorder="1" applyAlignment="1">
      <alignment horizontal="left" vertical="center" wrapText="1"/>
    </xf>
    <xf numFmtId="0" fontId="36" fillId="3" borderId="0" xfId="0" applyFont="1" applyFill="1" applyAlignment="1">
      <alignment horizontal="left" vertical="top" wrapText="1"/>
    </xf>
    <xf numFmtId="0" fontId="26" fillId="8" borderId="0" xfId="0" applyFont="1" applyFill="1" applyAlignment="1" applyProtection="1">
      <alignment vertical="top" wrapText="1"/>
      <protection locked="0"/>
    </xf>
    <xf numFmtId="0" fontId="26" fillId="0" borderId="0" xfId="0" applyFont="1" applyAlignment="1">
      <alignment vertical="top" wrapText="1"/>
    </xf>
    <xf numFmtId="4" fontId="22" fillId="8" borderId="3" xfId="0" applyNumberFormat="1" applyFont="1" applyFill="1" applyBorder="1" applyAlignment="1" applyProtection="1">
      <alignment horizontal="center" vertical="top" wrapText="1"/>
      <protection locked="0"/>
    </xf>
    <xf numFmtId="0" fontId="27" fillId="3" borderId="3" xfId="0" applyFont="1" applyFill="1" applyBorder="1" applyAlignment="1">
      <alignment vertical="top" wrapText="1"/>
    </xf>
    <xf numFmtId="0" fontId="35" fillId="0" borderId="39" xfId="0" applyFont="1" applyBorder="1" applyAlignment="1">
      <alignment vertical="center"/>
    </xf>
    <xf numFmtId="0" fontId="35" fillId="0" borderId="47" xfId="0" applyFont="1" applyBorder="1" applyAlignment="1">
      <alignment vertical="center"/>
    </xf>
    <xf numFmtId="0" fontId="35" fillId="0" borderId="48" xfId="0" applyFont="1" applyBorder="1" applyAlignment="1">
      <alignment vertical="center"/>
    </xf>
    <xf numFmtId="0" fontId="35" fillId="0" borderId="44" xfId="0" applyFont="1" applyBorder="1" applyAlignment="1">
      <alignment vertical="center" wrapText="1"/>
    </xf>
    <xf numFmtId="0" fontId="35" fillId="0" borderId="1" xfId="0" applyFont="1" applyBorder="1" applyAlignment="1">
      <alignment vertical="center"/>
    </xf>
    <xf numFmtId="0" fontId="35" fillId="0" borderId="45" xfId="0" applyFont="1" applyBorder="1" applyAlignment="1">
      <alignment vertical="center"/>
    </xf>
    <xf numFmtId="0" fontId="35" fillId="0" borderId="3" xfId="0" applyFont="1" applyBorder="1" applyAlignment="1">
      <alignment vertical="center"/>
    </xf>
    <xf numFmtId="0" fontId="50" fillId="0" borderId="44" xfId="0" applyFont="1" applyBorder="1" applyAlignment="1">
      <alignment vertical="center" wrapText="1"/>
    </xf>
    <xf numFmtId="0" fontId="50" fillId="0" borderId="1" xfId="0" applyFont="1" applyBorder="1" applyAlignment="1">
      <alignment vertical="center"/>
    </xf>
    <xf numFmtId="0" fontId="50" fillId="0" borderId="45" xfId="0" applyFont="1" applyBorder="1" applyAlignment="1">
      <alignment vertical="center"/>
    </xf>
    <xf numFmtId="0" fontId="35" fillId="0" borderId="27" xfId="0" applyFont="1" applyBorder="1" applyAlignment="1">
      <alignment vertical="center"/>
    </xf>
    <xf numFmtId="0" fontId="35" fillId="0" borderId="28" xfId="0" applyFont="1" applyBorder="1" applyAlignment="1">
      <alignment vertical="center"/>
    </xf>
    <xf numFmtId="0" fontId="35" fillId="0" borderId="37" xfId="0" applyFont="1" applyBorder="1" applyAlignment="1">
      <alignment vertical="center"/>
    </xf>
    <xf numFmtId="0" fontId="35" fillId="0" borderId="38" xfId="0" applyFont="1" applyBorder="1" applyAlignment="1">
      <alignment vertical="center"/>
    </xf>
    <xf numFmtId="0" fontId="33"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5" fillId="0" borderId="19" xfId="0" applyFont="1" applyBorder="1" applyAlignment="1">
      <alignment vertical="center"/>
    </xf>
    <xf numFmtId="0" fontId="35" fillId="0" borderId="20" xfId="0" applyFont="1" applyBorder="1" applyAlignment="1">
      <alignment vertical="center"/>
    </xf>
    <xf numFmtId="0" fontId="35" fillId="0" borderId="21" xfId="0" applyFont="1" applyBorder="1" applyAlignment="1">
      <alignment vertical="center"/>
    </xf>
    <xf numFmtId="0" fontId="34" fillId="0" borderId="0" xfId="0" applyFont="1" applyAlignment="1">
      <alignment horizontal="center" vertical="center"/>
    </xf>
    <xf numFmtId="0" fontId="35" fillId="0" borderId="10"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11" xfId="0" applyFont="1" applyBorder="1" applyAlignment="1">
      <alignment horizontal="center" vertical="center"/>
    </xf>
    <xf numFmtId="0" fontId="35" fillId="0" borderId="15" xfId="0" applyFont="1" applyBorder="1" applyAlignment="1">
      <alignment horizontal="center" vertical="center"/>
    </xf>
    <xf numFmtId="0" fontId="35" fillId="0" borderId="19" xfId="0" applyFont="1" applyBorder="1" applyAlignment="1">
      <alignment vertical="center" wrapText="1"/>
    </xf>
    <xf numFmtId="0" fontId="35" fillId="0" borderId="32" xfId="0" applyFont="1" applyBorder="1" applyAlignment="1">
      <alignment vertical="center"/>
    </xf>
    <xf numFmtId="0" fontId="35" fillId="0" borderId="33" xfId="0" applyFont="1" applyBorder="1" applyAlignment="1">
      <alignment vertical="center"/>
    </xf>
    <xf numFmtId="0" fontId="27" fillId="0" borderId="0" xfId="1" applyFont="1" applyAlignment="1">
      <alignment horizontal="left" vertical="top"/>
    </xf>
    <xf numFmtId="4" fontId="26" fillId="0" borderId="3" xfId="1" applyNumberFormat="1" applyFont="1" applyBorder="1" applyAlignment="1">
      <alignment horizontal="center" vertical="center" wrapText="1"/>
    </xf>
    <xf numFmtId="0" fontId="26" fillId="0" borderId="3" xfId="1" applyFont="1" applyBorder="1" applyAlignment="1">
      <alignment horizontal="left" vertical="top"/>
    </xf>
    <xf numFmtId="0" fontId="22" fillId="0" borderId="3" xfId="1" applyFont="1" applyBorder="1" applyAlignment="1">
      <alignment horizontal="left" vertical="top"/>
    </xf>
    <xf numFmtId="0" fontId="26" fillId="3" borderId="3" xfId="1" applyFont="1" applyFill="1" applyBorder="1" applyAlignment="1">
      <alignment horizontal="left" vertical="top"/>
    </xf>
    <xf numFmtId="0" fontId="22" fillId="3" borderId="3" xfId="1" applyFont="1" applyFill="1" applyBorder="1" applyAlignment="1">
      <alignment horizontal="left" vertical="top"/>
    </xf>
    <xf numFmtId="4" fontId="26" fillId="0" borderId="8" xfId="1" applyNumberFormat="1" applyFont="1" applyBorder="1" applyAlignment="1">
      <alignment horizontal="center" vertical="center" wrapText="1"/>
    </xf>
    <xf numFmtId="4" fontId="26" fillId="0" borderId="7" xfId="1" applyNumberFormat="1" applyFont="1" applyBorder="1" applyAlignment="1">
      <alignment horizontal="center" vertical="center" wrapText="1"/>
    </xf>
    <xf numFmtId="0" fontId="26" fillId="0" borderId="8" xfId="1" applyFont="1" applyBorder="1" applyAlignment="1">
      <alignment horizontal="center" vertical="center" wrapText="1"/>
    </xf>
    <xf numFmtId="0" fontId="26" fillId="0" borderId="7" xfId="1" applyFont="1" applyBorder="1" applyAlignment="1">
      <alignment horizontal="center" vertical="center" wrapText="1"/>
    </xf>
    <xf numFmtId="49" fontId="26" fillId="0" borderId="8" xfId="1" applyNumberFormat="1" applyFont="1" applyBorder="1" applyAlignment="1">
      <alignment vertical="center"/>
    </xf>
    <xf numFmtId="49" fontId="26" fillId="0" borderId="7" xfId="1" applyNumberFormat="1" applyFont="1" applyBorder="1" applyAlignment="1">
      <alignment vertical="center"/>
    </xf>
    <xf numFmtId="9" fontId="17" fillId="0" borderId="6" xfId="5" applyFont="1" applyBorder="1" applyAlignment="1">
      <alignment horizontal="center" vertical="top"/>
    </xf>
    <xf numFmtId="9" fontId="17" fillId="0" borderId="0" xfId="5" applyFont="1" applyAlignment="1">
      <alignment horizontal="center" vertical="top"/>
    </xf>
    <xf numFmtId="9" fontId="32" fillId="0" borderId="6" xfId="5" applyFont="1" applyBorder="1" applyAlignment="1" applyProtection="1">
      <alignment horizontal="center" vertical="top"/>
    </xf>
    <xf numFmtId="9" fontId="32" fillId="0" borderId="0" xfId="5" applyFont="1" applyBorder="1" applyAlignment="1" applyProtection="1">
      <alignment horizontal="center" vertical="top"/>
    </xf>
    <xf numFmtId="0" fontId="17" fillId="0" borderId="3" xfId="0" applyFont="1" applyBorder="1" applyAlignment="1">
      <alignment horizontal="left" vertical="top" wrapText="1"/>
    </xf>
    <xf numFmtId="0" fontId="13" fillId="0" borderId="3" xfId="0" applyFont="1" applyBorder="1" applyAlignment="1">
      <alignment horizontal="left" vertical="top" wrapText="1"/>
    </xf>
    <xf numFmtId="0" fontId="20" fillId="0" borderId="4" xfId="0" applyFont="1" applyBorder="1" applyAlignment="1">
      <alignment horizontal="left" vertical="top" wrapText="1"/>
    </xf>
    <xf numFmtId="0" fontId="20" fillId="0" borderId="5" xfId="0" applyFont="1" applyBorder="1" applyAlignment="1">
      <alignment horizontal="left" vertical="top" wrapText="1"/>
    </xf>
    <xf numFmtId="0" fontId="15" fillId="0" borderId="0" xfId="0" applyFont="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6" fillId="0" borderId="4" xfId="0" applyFont="1" applyBorder="1" applyAlignment="1">
      <alignment horizontal="right" vertical="top" wrapText="1"/>
    </xf>
    <xf numFmtId="0" fontId="16" fillId="0" borderId="5" xfId="0" applyFont="1" applyBorder="1" applyAlignment="1">
      <alignment horizontal="right" vertical="top" wrapText="1"/>
    </xf>
    <xf numFmtId="4" fontId="15" fillId="0" borderId="3" xfId="0" applyNumberFormat="1" applyFont="1" applyBorder="1" applyAlignment="1">
      <alignment horizontal="right" vertical="center" wrapText="1"/>
    </xf>
    <xf numFmtId="4" fontId="15" fillId="0" borderId="3" xfId="0" applyNumberFormat="1" applyFont="1" applyBorder="1" applyAlignment="1">
      <alignment horizontal="center" vertical="center" wrapText="1"/>
    </xf>
    <xf numFmtId="3" fontId="15" fillId="0" borderId="4" xfId="0" applyNumberFormat="1" applyFont="1" applyBorder="1" applyAlignment="1">
      <alignment horizontal="left" vertical="top"/>
    </xf>
    <xf numFmtId="3" fontId="15" fillId="0" borderId="2" xfId="0" applyNumberFormat="1" applyFont="1" applyBorder="1" applyAlignment="1">
      <alignment horizontal="left" vertical="top"/>
    </xf>
    <xf numFmtId="3" fontId="15" fillId="0" borderId="5" xfId="0" applyNumberFormat="1" applyFont="1" applyBorder="1" applyAlignment="1">
      <alignment horizontal="left" vertical="top"/>
    </xf>
    <xf numFmtId="0" fontId="15" fillId="0" borderId="0" xfId="0" applyFont="1" applyAlignment="1">
      <alignment horizontal="left" vertical="top"/>
    </xf>
    <xf numFmtId="4" fontId="15" fillId="0" borderId="8" xfId="0" applyNumberFormat="1" applyFont="1" applyBorder="1" applyAlignment="1">
      <alignment horizontal="center" vertical="center" wrapText="1"/>
    </xf>
    <xf numFmtId="4" fontId="15" fillId="0" borderId="7" xfId="0" applyNumberFormat="1" applyFont="1" applyBorder="1" applyAlignment="1">
      <alignment horizontal="center" vertical="center" wrapText="1"/>
    </xf>
    <xf numFmtId="0" fontId="17" fillId="0" borderId="3" xfId="0" applyFont="1" applyBorder="1" applyAlignment="1">
      <alignment horizontal="left" vertical="center" wrapText="1"/>
    </xf>
    <xf numFmtId="4" fontId="15" fillId="0" borderId="6" xfId="0" applyNumberFormat="1" applyFont="1" applyBorder="1" applyAlignment="1">
      <alignment horizontal="center" vertical="center"/>
    </xf>
    <xf numFmtId="4" fontId="15" fillId="0" borderId="0" xfId="0" applyNumberFormat="1" applyFont="1" applyAlignment="1">
      <alignment horizontal="center" vertical="center"/>
    </xf>
    <xf numFmtId="4" fontId="15" fillId="0" borderId="4" xfId="0" applyNumberFormat="1" applyFont="1" applyBorder="1" applyAlignment="1">
      <alignment horizontal="center" vertical="center" wrapText="1"/>
    </xf>
    <xf numFmtId="4" fontId="15" fillId="0" borderId="2" xfId="0" applyNumberFormat="1" applyFont="1" applyBorder="1" applyAlignment="1">
      <alignment horizontal="center" vertical="center" wrapText="1"/>
    </xf>
    <xf numFmtId="0" fontId="27" fillId="3" borderId="0" xfId="0" applyFont="1" applyFill="1" applyAlignment="1">
      <alignment horizontal="left" vertical="center" wrapText="1"/>
    </xf>
    <xf numFmtId="0" fontId="17"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9" fillId="0" borderId="8" xfId="0" applyNumberFormat="1" applyFont="1" applyBorder="1" applyAlignment="1">
      <alignment horizontal="left" vertical="center" wrapText="1"/>
    </xf>
    <xf numFmtId="4" fontId="19" fillId="0" borderId="7" xfId="0" applyNumberFormat="1" applyFont="1" applyBorder="1" applyAlignment="1">
      <alignment horizontal="left" vertical="center" wrapText="1"/>
    </xf>
  </cellXfs>
  <cellStyles count="7">
    <cellStyle name="Neutral" xfId="6" builtinId="28"/>
    <cellStyle name="Normal" xfId="0" builtinId="0" customBuiltin="1"/>
    <cellStyle name="Normal 2" xfId="1"/>
    <cellStyle name="Normal 3" xfId="2"/>
    <cellStyle name="Normal 4" xfId="4"/>
    <cellStyle name="Percent" xfId="5" builtinId="5"/>
    <cellStyle name="Percent 2" xfId="3"/>
  </cellStyles>
  <dxfs count="3">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Normal="100" workbookViewId="0">
      <selection activeCell="B17" sqref="B17"/>
    </sheetView>
  </sheetViews>
  <sheetFormatPr defaultColWidth="8.85546875" defaultRowHeight="12" x14ac:dyDescent="0.2"/>
  <cols>
    <col min="1" max="1" width="33.28515625" style="112" customWidth="1"/>
    <col min="2" max="2" width="26" style="112" customWidth="1"/>
    <col min="3" max="3" width="14.85546875" style="112" customWidth="1"/>
    <col min="4" max="4" width="13.140625" style="112" customWidth="1"/>
    <col min="5" max="16384" width="8.85546875" style="112"/>
  </cols>
  <sheetData>
    <row r="1" spans="1:8" x14ac:dyDescent="0.2">
      <c r="A1" s="246" t="s">
        <v>145</v>
      </c>
      <c r="B1" s="246"/>
      <c r="C1" s="246"/>
      <c r="D1" s="246"/>
      <c r="E1" s="246"/>
      <c r="F1" s="246"/>
    </row>
    <row r="2" spans="1:8" ht="12.75" thickBot="1" x14ac:dyDescent="0.25"/>
    <row r="3" spans="1:8" x14ac:dyDescent="0.2">
      <c r="A3" s="113" t="s">
        <v>213</v>
      </c>
    </row>
    <row r="4" spans="1:8" ht="28.9" customHeight="1" x14ac:dyDescent="0.2">
      <c r="A4" s="247" t="s">
        <v>304</v>
      </c>
      <c r="B4" s="247"/>
      <c r="C4" s="247"/>
      <c r="D4" s="114"/>
      <c r="E4" s="115"/>
      <c r="F4" s="115"/>
    </row>
    <row r="5" spans="1:8" ht="24.6" customHeight="1" x14ac:dyDescent="0.2">
      <c r="A5" s="248" t="s">
        <v>214</v>
      </c>
      <c r="B5" s="248"/>
      <c r="C5" s="248"/>
      <c r="D5" s="248"/>
      <c r="E5" s="248"/>
      <c r="F5" s="248"/>
      <c r="G5" s="248"/>
    </row>
    <row r="6" spans="1:8" ht="26.45" customHeight="1" x14ac:dyDescent="0.2">
      <c r="A6" s="248" t="s">
        <v>215</v>
      </c>
      <c r="B6" s="248"/>
      <c r="C6" s="248"/>
      <c r="D6" s="248"/>
      <c r="E6" s="248"/>
      <c r="F6" s="248"/>
      <c r="G6" s="248"/>
    </row>
    <row r="7" spans="1:8" ht="43.9" customHeight="1" x14ac:dyDescent="0.2">
      <c r="A7" s="248" t="s">
        <v>216</v>
      </c>
      <c r="B7" s="248"/>
      <c r="C7" s="248"/>
      <c r="D7" s="248"/>
      <c r="E7" s="248"/>
      <c r="F7" s="248"/>
      <c r="G7" s="248"/>
    </row>
    <row r="8" spans="1:8" ht="19.149999999999999" customHeight="1" x14ac:dyDescent="0.2">
      <c r="A8" s="116"/>
      <c r="B8" s="116"/>
      <c r="C8" s="116"/>
      <c r="D8" s="117"/>
      <c r="E8" s="117"/>
      <c r="F8" s="117"/>
      <c r="G8" s="118"/>
      <c r="H8" s="118"/>
    </row>
    <row r="9" spans="1:8" ht="24.6" customHeight="1" x14ac:dyDescent="0.2">
      <c r="A9" s="174" t="s">
        <v>142</v>
      </c>
      <c r="B9" s="249" t="s">
        <v>217</v>
      </c>
      <c r="C9" s="249"/>
      <c r="D9" s="249"/>
      <c r="E9" s="249"/>
      <c r="F9" s="249"/>
      <c r="G9" s="249"/>
      <c r="H9" s="114"/>
    </row>
    <row r="10" spans="1:8" x14ac:dyDescent="0.2">
      <c r="A10" s="157"/>
      <c r="B10" s="120"/>
      <c r="C10" s="119"/>
      <c r="D10" s="119"/>
      <c r="E10" s="119"/>
      <c r="F10" s="119"/>
      <c r="G10" s="119"/>
      <c r="H10" s="119"/>
    </row>
    <row r="11" spans="1:8" ht="39" customHeight="1" x14ac:dyDescent="0.2">
      <c r="A11" s="174" t="s">
        <v>143</v>
      </c>
      <c r="B11" s="249"/>
      <c r="C11" s="249"/>
      <c r="D11" s="249"/>
      <c r="E11" s="249"/>
      <c r="F11" s="249"/>
      <c r="G11" s="249"/>
      <c r="H11" s="114"/>
    </row>
    <row r="12" spans="1:8" x14ac:dyDescent="0.2">
      <c r="A12" s="158"/>
      <c r="B12" s="120"/>
      <c r="C12" s="119"/>
      <c r="D12" s="119"/>
      <c r="E12" s="119"/>
      <c r="F12" s="119"/>
      <c r="G12" s="119"/>
      <c r="H12" s="119"/>
    </row>
    <row r="13" spans="1:8" ht="22.9" customHeight="1" x14ac:dyDescent="0.2">
      <c r="A13" s="174" t="s">
        <v>124</v>
      </c>
      <c r="B13" s="176"/>
      <c r="C13" s="119"/>
      <c r="D13" s="119"/>
      <c r="E13" s="119"/>
      <c r="F13" s="119"/>
      <c r="G13" s="119"/>
      <c r="H13" s="119"/>
    </row>
    <row r="14" spans="1:8" x14ac:dyDescent="0.2">
      <c r="A14" s="158"/>
      <c r="B14" s="120"/>
      <c r="C14" s="119"/>
      <c r="D14" s="119"/>
      <c r="E14" s="119"/>
      <c r="F14" s="119"/>
      <c r="G14" s="119"/>
      <c r="H14" s="119"/>
    </row>
    <row r="15" spans="1:8" ht="22.15" customHeight="1" x14ac:dyDescent="0.2">
      <c r="A15" s="174" t="s">
        <v>144</v>
      </c>
      <c r="B15" s="244">
        <v>4.9638</v>
      </c>
      <c r="C15" s="119"/>
      <c r="D15" s="119"/>
      <c r="E15" s="119"/>
      <c r="F15" s="119"/>
      <c r="G15" s="119"/>
      <c r="H15" s="119"/>
    </row>
    <row r="16" spans="1:8" x14ac:dyDescent="0.2">
      <c r="B16" s="121"/>
      <c r="C16" s="121"/>
      <c r="D16" s="122"/>
      <c r="E16" s="122"/>
      <c r="F16" s="122"/>
      <c r="G16" s="122"/>
      <c r="H16" s="118"/>
    </row>
    <row r="17" spans="1:12" ht="33.6" customHeight="1" x14ac:dyDescent="0.2">
      <c r="A17" s="174" t="s">
        <v>234</v>
      </c>
      <c r="B17" s="175">
        <v>2023</v>
      </c>
      <c r="C17" s="250" t="s">
        <v>246</v>
      </c>
      <c r="D17" s="250"/>
      <c r="E17" s="250"/>
      <c r="F17" s="250"/>
      <c r="G17" s="250"/>
      <c r="H17" s="118"/>
    </row>
    <row r="18" spans="1:12" ht="44.45" customHeight="1" x14ac:dyDescent="0.2">
      <c r="A18" s="171" t="s">
        <v>125</v>
      </c>
      <c r="B18" s="172"/>
      <c r="C18" s="250" t="s">
        <v>244</v>
      </c>
      <c r="D18" s="250"/>
      <c r="E18" s="250"/>
      <c r="F18" s="250"/>
      <c r="G18" s="250"/>
      <c r="H18" s="173"/>
      <c r="I18" s="173"/>
      <c r="J18" s="173"/>
      <c r="K18" s="173"/>
      <c r="L18" s="173"/>
    </row>
    <row r="19" spans="1:12" ht="55.15" customHeight="1" x14ac:dyDescent="0.2">
      <c r="A19" s="171" t="s">
        <v>126</v>
      </c>
      <c r="B19" s="176">
        <v>48</v>
      </c>
      <c r="C19" s="250" t="s">
        <v>247</v>
      </c>
      <c r="D19" s="250"/>
      <c r="E19" s="250"/>
      <c r="F19" s="250"/>
      <c r="G19" s="250"/>
      <c r="H19" s="173"/>
      <c r="I19" s="173"/>
      <c r="J19" s="173"/>
      <c r="K19" s="173"/>
      <c r="L19" s="173"/>
    </row>
    <row r="21" spans="1:12" s="123" customFormat="1" x14ac:dyDescent="0.2"/>
    <row r="22" spans="1:12" x14ac:dyDescent="0.2">
      <c r="A22" s="123"/>
    </row>
    <row r="23" spans="1:12" x14ac:dyDescent="0.2">
      <c r="A23" s="123"/>
    </row>
    <row r="24" spans="1:12" x14ac:dyDescent="0.2">
      <c r="A24" s="123"/>
    </row>
    <row r="25" spans="1:12" x14ac:dyDescent="0.2">
      <c r="A25" s="123"/>
    </row>
    <row r="29" spans="1:12" s="127" customFormat="1" ht="26.45" customHeight="1" x14ac:dyDescent="0.2">
      <c r="A29" s="128" t="s">
        <v>210</v>
      </c>
      <c r="B29" s="245" t="s">
        <v>211</v>
      </c>
      <c r="C29" s="245"/>
      <c r="D29" s="245"/>
      <c r="E29" s="245"/>
      <c r="F29" s="245"/>
      <c r="G29" s="245"/>
      <c r="H29" s="245"/>
      <c r="I29" s="245"/>
    </row>
    <row r="30" spans="1:12" s="127" customFormat="1" ht="15" customHeight="1" x14ac:dyDescent="0.2">
      <c r="A30" s="128" t="s">
        <v>208</v>
      </c>
      <c r="B30" s="245" t="s">
        <v>235</v>
      </c>
      <c r="C30" s="245"/>
      <c r="D30" s="245"/>
      <c r="E30" s="245"/>
      <c r="F30" s="245"/>
      <c r="G30" s="245"/>
      <c r="H30" s="245"/>
      <c r="I30" s="245"/>
    </row>
    <row r="31" spans="1:12" s="127" customFormat="1" ht="54.75" customHeight="1" x14ac:dyDescent="0.2">
      <c r="A31" t="s">
        <v>291</v>
      </c>
      <c r="B31" s="245" t="s">
        <v>292</v>
      </c>
      <c r="C31" s="245"/>
      <c r="D31" s="245"/>
      <c r="E31" s="245"/>
      <c r="F31" s="245"/>
      <c r="G31" s="245"/>
      <c r="H31" s="245"/>
      <c r="I31" s="245"/>
    </row>
    <row r="32" spans="1:12" hidden="1" x14ac:dyDescent="0.2">
      <c r="A32" s="128" t="s">
        <v>209</v>
      </c>
      <c r="B32" s="245" t="s">
        <v>222</v>
      </c>
      <c r="C32" s="245"/>
      <c r="D32" s="245"/>
      <c r="E32" s="245"/>
      <c r="F32" s="245"/>
      <c r="G32" s="245"/>
      <c r="H32" s="245"/>
      <c r="I32" s="245"/>
    </row>
    <row r="33" spans="1:9" ht="48" customHeight="1" x14ac:dyDescent="0.2">
      <c r="A33" s="129" t="s">
        <v>293</v>
      </c>
      <c r="B33" s="245" t="s">
        <v>294</v>
      </c>
      <c r="C33" s="245"/>
      <c r="D33" s="245"/>
      <c r="E33" s="245"/>
      <c r="F33" s="245"/>
      <c r="G33" s="245"/>
      <c r="H33" s="245"/>
      <c r="I33" s="245"/>
    </row>
    <row r="34" spans="1:9" x14ac:dyDescent="0.2">
      <c r="A34" s="129" t="s">
        <v>295</v>
      </c>
      <c r="B34" s="245" t="s">
        <v>296</v>
      </c>
      <c r="C34" s="245"/>
      <c r="D34" s="245"/>
      <c r="E34" s="245"/>
      <c r="F34" s="245"/>
      <c r="G34" s="245"/>
      <c r="H34" s="245"/>
      <c r="I34" s="245"/>
    </row>
    <row r="35" spans="1:9" ht="28.9" customHeight="1" x14ac:dyDescent="0.2">
      <c r="A35" s="129" t="s">
        <v>297</v>
      </c>
      <c r="B35" s="245" t="s">
        <v>245</v>
      </c>
      <c r="C35" s="245"/>
      <c r="D35" s="245"/>
      <c r="E35" s="245"/>
      <c r="F35" s="245"/>
      <c r="G35" s="245"/>
      <c r="H35" s="245"/>
      <c r="I35" s="245"/>
    </row>
  </sheetData>
  <mergeCells count="17">
    <mergeCell ref="B9:G9"/>
    <mergeCell ref="B11:G11"/>
    <mergeCell ref="C18:G18"/>
    <mergeCell ref="C17:G17"/>
    <mergeCell ref="C19:G19"/>
    <mergeCell ref="A1:F1"/>
    <mergeCell ref="A4:C4"/>
    <mergeCell ref="A5:G5"/>
    <mergeCell ref="A6:G6"/>
    <mergeCell ref="A7:G7"/>
    <mergeCell ref="B35:I35"/>
    <mergeCell ref="B33:I33"/>
    <mergeCell ref="B34:I34"/>
    <mergeCell ref="B29:I29"/>
    <mergeCell ref="B30:I30"/>
    <mergeCell ref="B31:I31"/>
    <mergeCell ref="B32:I32"/>
  </mergeCell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91"/>
  <sheetViews>
    <sheetView topLeftCell="A7" zoomScale="85" zoomScaleNormal="85" workbookViewId="0">
      <selection activeCell="A11" sqref="A11"/>
    </sheetView>
  </sheetViews>
  <sheetFormatPr defaultColWidth="10.28515625" defaultRowHeight="12" x14ac:dyDescent="0.2"/>
  <cols>
    <col min="1" max="1" width="120.42578125" style="130" customWidth="1"/>
    <col min="2" max="2" width="25.28515625" style="138" customWidth="1"/>
    <col min="3" max="3" width="62.5703125" style="135" customWidth="1"/>
    <col min="4" max="4" width="79.28515625" style="135" customWidth="1"/>
    <col min="5" max="5" width="10.28515625" style="135"/>
    <col min="6" max="6" width="10.28515625" style="135" bestFit="1" customWidth="1"/>
    <col min="7" max="16384" width="10.28515625" style="135"/>
  </cols>
  <sheetData>
    <row r="1" spans="1:4" ht="19.899999999999999" customHeight="1" x14ac:dyDescent="0.2">
      <c r="A1" s="166"/>
      <c r="B1" s="167"/>
      <c r="C1" s="163"/>
      <c r="D1" s="163"/>
    </row>
    <row r="2" spans="1:4" s="136" customFormat="1" ht="24" x14ac:dyDescent="0.2">
      <c r="A2" s="137" t="s">
        <v>218</v>
      </c>
      <c r="B2" s="160" t="s">
        <v>157</v>
      </c>
      <c r="C2" s="160" t="s">
        <v>158</v>
      </c>
      <c r="D2" s="168" t="s">
        <v>236</v>
      </c>
    </row>
    <row r="3" spans="1:4" s="136" customFormat="1" x14ac:dyDescent="0.2">
      <c r="A3" s="131" t="s">
        <v>219</v>
      </c>
      <c r="B3" s="161"/>
      <c r="C3" s="161"/>
      <c r="D3" s="168"/>
    </row>
    <row r="4" spans="1:4" ht="129.75" customHeight="1" x14ac:dyDescent="0.2">
      <c r="A4" s="165" t="s">
        <v>301</v>
      </c>
      <c r="B4" s="239" t="s">
        <v>264</v>
      </c>
      <c r="C4" s="239" t="s">
        <v>263</v>
      </c>
      <c r="D4" s="169" t="s">
        <v>242</v>
      </c>
    </row>
    <row r="5" spans="1:4" ht="178.5" customHeight="1" x14ac:dyDescent="0.2">
      <c r="A5" s="133" t="s">
        <v>302</v>
      </c>
      <c r="B5" s="161" t="s">
        <v>265</v>
      </c>
      <c r="C5" s="161" t="s">
        <v>266</v>
      </c>
      <c r="D5" s="169"/>
    </row>
    <row r="6" spans="1:4" ht="84" x14ac:dyDescent="0.2">
      <c r="A6" s="133" t="s">
        <v>289</v>
      </c>
      <c r="B6" s="161" t="s">
        <v>265</v>
      </c>
      <c r="C6" s="161" t="s">
        <v>267</v>
      </c>
      <c r="D6" s="169" t="s">
        <v>237</v>
      </c>
    </row>
    <row r="7" spans="1:4" ht="48" x14ac:dyDescent="0.2">
      <c r="A7" s="133" t="s">
        <v>220</v>
      </c>
      <c r="B7" s="161" t="s">
        <v>265</v>
      </c>
      <c r="C7" s="161" t="s">
        <v>268</v>
      </c>
      <c r="D7" s="169" t="s">
        <v>303</v>
      </c>
    </row>
    <row r="8" spans="1:4" ht="24" x14ac:dyDescent="0.2">
      <c r="A8" s="131" t="s">
        <v>225</v>
      </c>
      <c r="B8" s="162"/>
      <c r="C8" s="163"/>
      <c r="D8" s="167" t="s">
        <v>243</v>
      </c>
    </row>
    <row r="9" spans="1:4" x14ac:dyDescent="0.2">
      <c r="A9" s="131"/>
      <c r="B9" s="162"/>
      <c r="C9" s="163"/>
      <c r="D9" s="163"/>
    </row>
    <row r="10" spans="1:4" ht="72" x14ac:dyDescent="0.2">
      <c r="A10" s="132" t="s">
        <v>283</v>
      </c>
      <c r="B10" s="161" t="s">
        <v>269</v>
      </c>
      <c r="C10" s="161" t="s">
        <v>270</v>
      </c>
      <c r="D10" s="163"/>
    </row>
    <row r="11" spans="1:4" ht="123" customHeight="1" x14ac:dyDescent="0.2">
      <c r="A11" s="133" t="s">
        <v>226</v>
      </c>
      <c r="B11" s="161" t="s">
        <v>269</v>
      </c>
      <c r="C11" s="161" t="s">
        <v>271</v>
      </c>
      <c r="D11" s="163"/>
    </row>
    <row r="12" spans="1:4" ht="133.5" customHeight="1" x14ac:dyDescent="0.2">
      <c r="A12" s="133" t="s">
        <v>300</v>
      </c>
      <c r="B12" s="161" t="s">
        <v>269</v>
      </c>
      <c r="C12" s="161" t="s">
        <v>284</v>
      </c>
      <c r="D12" s="163"/>
    </row>
    <row r="13" spans="1:4" ht="98.25" customHeight="1" x14ac:dyDescent="0.2">
      <c r="A13" s="133" t="s">
        <v>259</v>
      </c>
      <c r="B13" s="161" t="s">
        <v>269</v>
      </c>
      <c r="C13" s="161" t="s">
        <v>277</v>
      </c>
      <c r="D13" s="163"/>
    </row>
    <row r="14" spans="1:4" ht="69" customHeight="1" x14ac:dyDescent="0.2">
      <c r="A14" s="133" t="s">
        <v>227</v>
      </c>
      <c r="B14" s="161" t="s">
        <v>269</v>
      </c>
      <c r="C14" s="161" t="s">
        <v>282</v>
      </c>
      <c r="D14" s="163"/>
    </row>
    <row r="15" spans="1:4" x14ac:dyDescent="0.2">
      <c r="A15" s="131" t="s">
        <v>228</v>
      </c>
      <c r="B15" s="164"/>
      <c r="C15" s="163"/>
      <c r="D15" s="163"/>
    </row>
    <row r="16" spans="1:4" ht="278.45" customHeight="1" x14ac:dyDescent="0.2">
      <c r="A16" s="133" t="s">
        <v>286</v>
      </c>
      <c r="B16" s="161" t="s">
        <v>272</v>
      </c>
      <c r="C16" s="161" t="s">
        <v>285</v>
      </c>
      <c r="D16" s="163"/>
    </row>
    <row r="17" spans="1:4" ht="117.75" customHeight="1" x14ac:dyDescent="0.2">
      <c r="A17" s="133" t="s">
        <v>287</v>
      </c>
      <c r="B17" s="161" t="s">
        <v>274</v>
      </c>
      <c r="C17" s="161" t="s">
        <v>273</v>
      </c>
      <c r="D17" s="163" t="s">
        <v>241</v>
      </c>
    </row>
    <row r="18" spans="1:4" s="134" customFormat="1" ht="36" x14ac:dyDescent="0.2">
      <c r="A18" s="133" t="s">
        <v>255</v>
      </c>
      <c r="B18" s="161" t="s">
        <v>276</v>
      </c>
      <c r="C18" s="161" t="s">
        <v>275</v>
      </c>
      <c r="D18" s="163"/>
    </row>
    <row r="19" spans="1:4" ht="18.75" customHeight="1" x14ac:dyDescent="0.2">
      <c r="A19" s="131" t="s">
        <v>229</v>
      </c>
      <c r="B19" s="164"/>
      <c r="C19" s="163"/>
      <c r="D19" s="163"/>
    </row>
    <row r="20" spans="1:4" ht="216" x14ac:dyDescent="0.2">
      <c r="A20" s="133" t="s">
        <v>230</v>
      </c>
      <c r="B20" s="238" t="s">
        <v>265</v>
      </c>
      <c r="C20" s="238" t="s">
        <v>278</v>
      </c>
      <c r="D20" s="163"/>
    </row>
    <row r="21" spans="1:4" ht="96" x14ac:dyDescent="0.2">
      <c r="A21" s="133" t="s">
        <v>288</v>
      </c>
      <c r="B21" s="239"/>
      <c r="C21" s="239"/>
      <c r="D21" s="163" t="s">
        <v>260</v>
      </c>
    </row>
    <row r="22" spans="1:4" ht="72" x14ac:dyDescent="0.2">
      <c r="A22" s="133" t="s">
        <v>261</v>
      </c>
      <c r="B22" s="161" t="s">
        <v>279</v>
      </c>
      <c r="C22" s="161" t="s">
        <v>290</v>
      </c>
      <c r="D22" s="163"/>
    </row>
    <row r="23" spans="1:4" ht="60" x14ac:dyDescent="0.2">
      <c r="A23" s="133" t="s">
        <v>239</v>
      </c>
      <c r="B23" s="161" t="s">
        <v>265</v>
      </c>
      <c r="C23" s="161" t="s">
        <v>280</v>
      </c>
      <c r="D23" s="163" t="s">
        <v>240</v>
      </c>
    </row>
    <row r="24" spans="1:4" ht="96" x14ac:dyDescent="0.2">
      <c r="A24" s="133" t="s">
        <v>238</v>
      </c>
      <c r="B24" s="161" t="s">
        <v>269</v>
      </c>
      <c r="C24" s="161" t="s">
        <v>281</v>
      </c>
      <c r="D24" s="163" t="s">
        <v>262</v>
      </c>
    </row>
    <row r="25" spans="1:4" x14ac:dyDescent="0.2">
      <c r="A25" s="133"/>
      <c r="B25" s="161"/>
      <c r="C25" s="161"/>
      <c r="D25" s="163"/>
    </row>
    <row r="6991" spans="6:6" ht="24" x14ac:dyDescent="0.2">
      <c r="F6991" s="135" t="s">
        <v>221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50"/>
  <sheetViews>
    <sheetView topLeftCell="B4" zoomScaleNormal="100" workbookViewId="0">
      <pane ySplit="3" topLeftCell="A59" activePane="bottomLeft" state="frozen"/>
      <selection activeCell="A4" sqref="A4"/>
      <selection pane="bottomLeft" activeCell="L62" sqref="L62"/>
    </sheetView>
  </sheetViews>
  <sheetFormatPr defaultRowHeight="12.75" x14ac:dyDescent="0.2"/>
  <cols>
    <col min="1" max="1" width="5.85546875" style="109" customWidth="1"/>
    <col min="2" max="2" width="52.7109375"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3.42578125" customWidth="1"/>
    <col min="10" max="10" width="15.5703125" customWidth="1"/>
    <col min="11" max="11" width="12" customWidth="1"/>
    <col min="12" max="12" width="13.28515625" customWidth="1"/>
    <col min="14" max="14" width="12.28515625" bestFit="1" customWidth="1"/>
    <col min="15" max="15" width="12" bestFit="1" customWidth="1"/>
  </cols>
  <sheetData>
    <row r="1" spans="1:12" ht="18.75" x14ac:dyDescent="0.3">
      <c r="A1" s="265"/>
      <c r="B1" s="265"/>
      <c r="C1" s="265"/>
      <c r="D1" s="265"/>
      <c r="E1" s="265"/>
    </row>
    <row r="2" spans="1:12" x14ac:dyDescent="0.2">
      <c r="A2" s="266"/>
      <c r="B2" s="266"/>
      <c r="C2" s="266"/>
      <c r="D2" s="266"/>
      <c r="E2" s="266"/>
    </row>
    <row r="3" spans="1:12" x14ac:dyDescent="0.2">
      <c r="A3" s="267"/>
      <c r="B3" s="267"/>
      <c r="C3" s="267"/>
      <c r="D3" s="267"/>
      <c r="E3" s="267"/>
    </row>
    <row r="4" spans="1:12" ht="15.75" thickBot="1" x14ac:dyDescent="0.25">
      <c r="A4" s="271" t="s">
        <v>76</v>
      </c>
      <c r="B4" s="271"/>
      <c r="C4" s="271"/>
      <c r="D4" s="271"/>
      <c r="E4" s="271"/>
    </row>
    <row r="5" spans="1:12" ht="55.15" customHeight="1" x14ac:dyDescent="0.2">
      <c r="A5" s="272" t="s">
        <v>77</v>
      </c>
      <c r="B5" s="274" t="s">
        <v>78</v>
      </c>
      <c r="C5" s="82" t="s">
        <v>79</v>
      </c>
      <c r="D5" s="83" t="s">
        <v>80</v>
      </c>
      <c r="E5" s="84" t="s">
        <v>81</v>
      </c>
      <c r="G5" s="82" t="s">
        <v>146</v>
      </c>
      <c r="H5" s="83" t="s">
        <v>70</v>
      </c>
      <c r="I5" s="84" t="s">
        <v>148</v>
      </c>
      <c r="J5" s="82" t="s">
        <v>147</v>
      </c>
      <c r="K5" s="83" t="s">
        <v>110</v>
      </c>
      <c r="L5" s="84" t="s">
        <v>149</v>
      </c>
    </row>
    <row r="6" spans="1:12" ht="15.75" thickBot="1" x14ac:dyDescent="0.25">
      <c r="A6" s="273"/>
      <c r="B6" s="275"/>
      <c r="C6" s="85" t="s">
        <v>82</v>
      </c>
      <c r="D6" s="86" t="s">
        <v>82</v>
      </c>
      <c r="E6" s="87" t="s">
        <v>82</v>
      </c>
      <c r="G6" s="88" t="s">
        <v>82</v>
      </c>
      <c r="H6" s="89" t="s">
        <v>82</v>
      </c>
      <c r="I6" s="90" t="s">
        <v>82</v>
      </c>
      <c r="J6" s="88" t="s">
        <v>82</v>
      </c>
      <c r="K6" s="89" t="s">
        <v>82</v>
      </c>
      <c r="L6" s="90" t="s">
        <v>82</v>
      </c>
    </row>
    <row r="7" spans="1:12" ht="13.5" thickBot="1" x14ac:dyDescent="0.25">
      <c r="A7" s="91" t="s">
        <v>83</v>
      </c>
      <c r="B7" s="91" t="s">
        <v>84</v>
      </c>
      <c r="C7" s="91" t="s">
        <v>85</v>
      </c>
      <c r="D7" s="91" t="s">
        <v>86</v>
      </c>
      <c r="E7" s="91" t="s">
        <v>87</v>
      </c>
      <c r="G7" s="92">
        <f>E7+1</f>
        <v>6</v>
      </c>
      <c r="H7" s="92">
        <f>G7+1</f>
        <v>7</v>
      </c>
      <c r="I7" s="92">
        <f>H7+1</f>
        <v>8</v>
      </c>
      <c r="J7" s="92">
        <f>I7+1</f>
        <v>9</v>
      </c>
      <c r="K7" s="92">
        <f>J7+1</f>
        <v>10</v>
      </c>
      <c r="L7" s="92">
        <f>K7+1</f>
        <v>11</v>
      </c>
    </row>
    <row r="8" spans="1:12" ht="15" x14ac:dyDescent="0.2">
      <c r="A8" s="268" t="s">
        <v>88</v>
      </c>
      <c r="B8" s="269"/>
      <c r="C8" s="269"/>
      <c r="D8" s="269"/>
      <c r="E8" s="270"/>
    </row>
    <row r="9" spans="1:12" s="44" customFormat="1" ht="15.75" thickBot="1" x14ac:dyDescent="0.25">
      <c r="A9" s="140" t="s">
        <v>12</v>
      </c>
      <c r="B9" s="141" t="s">
        <v>89</v>
      </c>
      <c r="C9" s="227">
        <f t="shared" ref="C9:E12" si="0">G9+J9</f>
        <v>0</v>
      </c>
      <c r="D9" s="227">
        <f t="shared" si="0"/>
        <v>0</v>
      </c>
      <c r="E9" s="227">
        <f t="shared" si="0"/>
        <v>0</v>
      </c>
      <c r="G9" s="210">
        <v>0</v>
      </c>
      <c r="H9" s="210">
        <v>0</v>
      </c>
      <c r="I9" s="211">
        <f>G9+H9</f>
        <v>0</v>
      </c>
      <c r="J9" s="210">
        <v>0</v>
      </c>
      <c r="K9" s="210">
        <v>0</v>
      </c>
      <c r="L9" s="211">
        <f>J9+K9</f>
        <v>0</v>
      </c>
    </row>
    <row r="10" spans="1:12" s="44" customFormat="1" ht="16.5" thickTop="1" thickBot="1" x14ac:dyDescent="0.25">
      <c r="A10" s="142" t="s">
        <v>13</v>
      </c>
      <c r="B10" s="143" t="s">
        <v>14</v>
      </c>
      <c r="C10" s="227">
        <f t="shared" si="0"/>
        <v>0</v>
      </c>
      <c r="D10" s="227">
        <f t="shared" si="0"/>
        <v>0</v>
      </c>
      <c r="E10" s="227">
        <f t="shared" si="0"/>
        <v>0</v>
      </c>
      <c r="G10" s="210">
        <v>0</v>
      </c>
      <c r="H10" s="210">
        <v>0</v>
      </c>
      <c r="I10" s="211">
        <f>G10+H10</f>
        <v>0</v>
      </c>
      <c r="J10" s="210">
        <v>0</v>
      </c>
      <c r="K10" s="210">
        <v>0</v>
      </c>
      <c r="L10" s="211">
        <f>J10+K10</f>
        <v>0</v>
      </c>
    </row>
    <row r="11" spans="1:12" s="44" customFormat="1" ht="27" thickTop="1" thickBot="1" x14ac:dyDescent="0.25">
      <c r="A11" s="142" t="s">
        <v>90</v>
      </c>
      <c r="B11" s="144" t="s">
        <v>91</v>
      </c>
      <c r="C11" s="227">
        <f t="shared" si="0"/>
        <v>0</v>
      </c>
      <c r="D11" s="227">
        <f t="shared" si="0"/>
        <v>0</v>
      </c>
      <c r="E11" s="227">
        <f t="shared" si="0"/>
        <v>0</v>
      </c>
      <c r="G11" s="210">
        <v>0</v>
      </c>
      <c r="H11" s="210">
        <v>0</v>
      </c>
      <c r="I11" s="211">
        <f>G11+H11</f>
        <v>0</v>
      </c>
      <c r="J11" s="210">
        <v>0</v>
      </c>
      <c r="K11" s="210">
        <v>0</v>
      </c>
      <c r="L11" s="211">
        <f>J11+K11</f>
        <v>0</v>
      </c>
    </row>
    <row r="12" spans="1:12" s="44" customFormat="1" ht="13.15" customHeight="1" thickTop="1" thickBot="1" x14ac:dyDescent="0.25">
      <c r="A12" s="142" t="s">
        <v>92</v>
      </c>
      <c r="B12" s="143" t="s">
        <v>93</v>
      </c>
      <c r="C12" s="227">
        <f t="shared" si="0"/>
        <v>0</v>
      </c>
      <c r="D12" s="227">
        <f t="shared" si="0"/>
        <v>0</v>
      </c>
      <c r="E12" s="228">
        <f>C12+D12</f>
        <v>0</v>
      </c>
      <c r="G12" s="210">
        <v>0</v>
      </c>
      <c r="H12" s="210">
        <v>0</v>
      </c>
      <c r="I12" s="211">
        <f>G12+H12</f>
        <v>0</v>
      </c>
      <c r="J12" s="210">
        <v>0</v>
      </c>
      <c r="K12" s="210">
        <v>0</v>
      </c>
      <c r="L12" s="211">
        <f>J12+K12</f>
        <v>0</v>
      </c>
    </row>
    <row r="13" spans="1:12" ht="16.5" thickTop="1" thickBot="1" x14ac:dyDescent="0.25">
      <c r="A13" s="261" t="s">
        <v>94</v>
      </c>
      <c r="B13" s="262"/>
      <c r="C13" s="212">
        <f>SUM(C9:C12)</f>
        <v>0</v>
      </c>
      <c r="D13" s="212">
        <f>SUM(D9:D12)</f>
        <v>0</v>
      </c>
      <c r="E13" s="229">
        <f>SUM(E9:E12)</f>
        <v>0</v>
      </c>
      <c r="G13" s="212">
        <f t="shared" ref="G13:L13" si="1">SUM(G9:G12)</f>
        <v>0</v>
      </c>
      <c r="H13" s="212">
        <f t="shared" si="1"/>
        <v>0</v>
      </c>
      <c r="I13" s="212">
        <f t="shared" si="1"/>
        <v>0</v>
      </c>
      <c r="J13" s="212">
        <f t="shared" si="1"/>
        <v>0</v>
      </c>
      <c r="K13" s="212">
        <f t="shared" si="1"/>
        <v>0</v>
      </c>
      <c r="L13" s="212">
        <f t="shared" si="1"/>
        <v>0</v>
      </c>
    </row>
    <row r="14" spans="1:12" ht="15.75" hidden="1" thickBot="1" x14ac:dyDescent="0.25">
      <c r="A14" s="276" t="s">
        <v>95</v>
      </c>
      <c r="B14" s="269"/>
      <c r="C14" s="269"/>
      <c r="D14" s="269"/>
      <c r="E14" s="270"/>
      <c r="G14" s="213"/>
      <c r="H14" s="213"/>
      <c r="I14" s="213"/>
      <c r="J14" s="213"/>
      <c r="K14" s="213"/>
      <c r="L14" s="213"/>
    </row>
    <row r="15" spans="1:12" ht="27.75" hidden="1" thickTop="1" thickBot="1" x14ac:dyDescent="0.3">
      <c r="A15" s="98" t="s">
        <v>16</v>
      </c>
      <c r="B15" s="96" t="s">
        <v>111</v>
      </c>
      <c r="C15" s="43">
        <f>G15+J15</f>
        <v>0</v>
      </c>
      <c r="D15" s="43">
        <f>H15+K15</f>
        <v>0</v>
      </c>
      <c r="E15" s="95">
        <f>C15+D15</f>
        <v>0</v>
      </c>
      <c r="G15" s="205"/>
      <c r="H15" s="205"/>
      <c r="I15" s="204">
        <f>G15+H15</f>
        <v>0</v>
      </c>
      <c r="J15" s="205"/>
      <c r="K15" s="205"/>
      <c r="L15" s="204">
        <f>J15+K15</f>
        <v>0</v>
      </c>
    </row>
    <row r="16" spans="1:12" ht="15.75" hidden="1" thickBot="1" x14ac:dyDescent="0.3">
      <c r="A16" s="277" t="s">
        <v>96</v>
      </c>
      <c r="B16" s="278"/>
      <c r="C16" s="99">
        <f>SUM(C15:C15)</f>
        <v>0</v>
      </c>
      <c r="D16" s="99">
        <f>SUM(D15:D15)</f>
        <v>0</v>
      </c>
      <c r="E16" s="100">
        <f>SUM(E15:E15)</f>
        <v>0</v>
      </c>
      <c r="G16" s="213"/>
      <c r="H16" s="213"/>
      <c r="I16" s="213"/>
      <c r="J16" s="213"/>
      <c r="K16" s="213"/>
      <c r="L16" s="213"/>
    </row>
    <row r="17" spans="1:12" ht="15" x14ac:dyDescent="0.2">
      <c r="A17" s="276" t="s">
        <v>160</v>
      </c>
      <c r="B17" s="269"/>
      <c r="C17" s="269"/>
      <c r="D17" s="269"/>
      <c r="E17" s="270"/>
      <c r="G17" s="213"/>
      <c r="H17" s="213"/>
      <c r="I17" s="213"/>
      <c r="J17" s="213"/>
      <c r="K17" s="213"/>
      <c r="L17" s="213"/>
    </row>
    <row r="18" spans="1:12" s="44" customFormat="1" ht="15.75" thickBot="1" x14ac:dyDescent="0.25">
      <c r="A18" s="145" t="s">
        <v>34</v>
      </c>
      <c r="B18" s="146" t="s">
        <v>97</v>
      </c>
      <c r="C18" s="230">
        <f>SUM(C19:C21)</f>
        <v>0</v>
      </c>
      <c r="D18" s="230">
        <f>SUM(D19:D21)</f>
        <v>0</v>
      </c>
      <c r="E18" s="231">
        <f>SUM(E19:E21)</f>
        <v>0</v>
      </c>
      <c r="G18" s="214">
        <f>G19+G20+G21</f>
        <v>0</v>
      </c>
      <c r="H18" s="214">
        <f>H19+H20+H21</f>
        <v>0</v>
      </c>
      <c r="I18" s="215">
        <f>G18+H18</f>
        <v>0</v>
      </c>
      <c r="J18" s="214">
        <f>J19+J20+J21</f>
        <v>0</v>
      </c>
      <c r="K18" s="214">
        <f>K19+K20+K21</f>
        <v>0</v>
      </c>
      <c r="L18" s="215">
        <f>J18+K18</f>
        <v>0</v>
      </c>
    </row>
    <row r="19" spans="1:12" s="44" customFormat="1" ht="16.5" thickTop="1" thickBot="1" x14ac:dyDescent="0.25">
      <c r="A19" s="145" t="s">
        <v>161</v>
      </c>
      <c r="B19" s="146" t="s">
        <v>257</v>
      </c>
      <c r="C19" s="227">
        <f t="shared" ref="C19:D22" si="2">G19+J19</f>
        <v>0</v>
      </c>
      <c r="D19" s="227">
        <f t="shared" si="2"/>
        <v>0</v>
      </c>
      <c r="E19" s="228">
        <f>C19+D19</f>
        <v>0</v>
      </c>
      <c r="G19" s="210">
        <v>0</v>
      </c>
      <c r="H19" s="210">
        <v>0</v>
      </c>
      <c r="I19" s="211">
        <f>G19+H19</f>
        <v>0</v>
      </c>
      <c r="J19" s="210">
        <v>0</v>
      </c>
      <c r="K19" s="210">
        <v>0</v>
      </c>
      <c r="L19" s="211">
        <f>J19+K19</f>
        <v>0</v>
      </c>
    </row>
    <row r="20" spans="1:12" s="44" customFormat="1" ht="16.5" thickTop="1" thickBot="1" x14ac:dyDescent="0.25">
      <c r="A20" s="145" t="s">
        <v>162</v>
      </c>
      <c r="B20" s="146" t="s">
        <v>193</v>
      </c>
      <c r="C20" s="227">
        <f t="shared" si="2"/>
        <v>0</v>
      </c>
      <c r="D20" s="227">
        <f t="shared" si="2"/>
        <v>0</v>
      </c>
      <c r="E20" s="228">
        <f>C20+D20</f>
        <v>0</v>
      </c>
      <c r="G20" s="210">
        <v>0</v>
      </c>
      <c r="H20" s="210">
        <v>0</v>
      </c>
      <c r="I20" s="211">
        <f>G20+H20</f>
        <v>0</v>
      </c>
      <c r="J20" s="210">
        <v>0</v>
      </c>
      <c r="K20" s="210">
        <v>0</v>
      </c>
      <c r="L20" s="211">
        <f>J20+K20</f>
        <v>0</v>
      </c>
    </row>
    <row r="21" spans="1:12" s="44" customFormat="1" ht="16.5" thickTop="1" thickBot="1" x14ac:dyDescent="0.25">
      <c r="A21" s="145" t="s">
        <v>163</v>
      </c>
      <c r="B21" s="141" t="s">
        <v>112</v>
      </c>
      <c r="C21" s="227">
        <f t="shared" si="2"/>
        <v>0</v>
      </c>
      <c r="D21" s="227">
        <f t="shared" si="2"/>
        <v>0</v>
      </c>
      <c r="E21" s="228">
        <f>C21+D21</f>
        <v>0</v>
      </c>
      <c r="G21" s="210">
        <v>0</v>
      </c>
      <c r="H21" s="210">
        <v>0</v>
      </c>
      <c r="I21" s="211">
        <f>G21+H21</f>
        <v>0</v>
      </c>
      <c r="J21" s="210">
        <v>0</v>
      </c>
      <c r="K21" s="210">
        <v>0</v>
      </c>
      <c r="L21" s="211">
        <f>J21+K21</f>
        <v>0</v>
      </c>
    </row>
    <row r="22" spans="1:12" s="44" customFormat="1" ht="27" thickTop="1" thickBot="1" x14ac:dyDescent="0.25">
      <c r="A22" s="142" t="s">
        <v>179</v>
      </c>
      <c r="B22" s="144" t="s">
        <v>194</v>
      </c>
      <c r="C22" s="227">
        <f t="shared" si="2"/>
        <v>0</v>
      </c>
      <c r="D22" s="227">
        <f t="shared" si="2"/>
        <v>0</v>
      </c>
      <c r="E22" s="228">
        <f>C22+D22</f>
        <v>0</v>
      </c>
      <c r="G22" s="210">
        <v>0</v>
      </c>
      <c r="H22" s="210">
        <v>0</v>
      </c>
      <c r="I22" s="211">
        <f>G22+H22</f>
        <v>0</v>
      </c>
      <c r="J22" s="210">
        <v>0</v>
      </c>
      <c r="K22" s="210">
        <v>0</v>
      </c>
      <c r="L22" s="211">
        <f>J22+K22</f>
        <v>0</v>
      </c>
    </row>
    <row r="23" spans="1:12" s="44" customFormat="1" ht="16.5" thickTop="1" thickBot="1" x14ac:dyDescent="0.25">
      <c r="A23" s="147" t="s">
        <v>180</v>
      </c>
      <c r="B23" s="148" t="s">
        <v>98</v>
      </c>
      <c r="C23" s="216">
        <f>SUM(C24:C29)</f>
        <v>0</v>
      </c>
      <c r="D23" s="216">
        <f>SUM(D24:D29)</f>
        <v>0</v>
      </c>
      <c r="E23" s="232">
        <f>SUM(E24:E29)</f>
        <v>0</v>
      </c>
      <c r="G23" s="211">
        <f t="shared" ref="G23:L23" si="3">SUM(G24:G29)</f>
        <v>0</v>
      </c>
      <c r="H23" s="211">
        <f t="shared" si="3"/>
        <v>0</v>
      </c>
      <c r="I23" s="211">
        <f t="shared" si="3"/>
        <v>0</v>
      </c>
      <c r="J23" s="211">
        <f t="shared" si="3"/>
        <v>0</v>
      </c>
      <c r="K23" s="211">
        <f t="shared" si="3"/>
        <v>0</v>
      </c>
      <c r="L23" s="211">
        <f t="shared" si="3"/>
        <v>0</v>
      </c>
    </row>
    <row r="24" spans="1:12" s="44" customFormat="1" ht="16.5" thickTop="1" thickBot="1" x14ac:dyDescent="0.25">
      <c r="A24" s="145" t="s">
        <v>181</v>
      </c>
      <c r="B24" s="149" t="s">
        <v>150</v>
      </c>
      <c r="C24" s="227">
        <f t="shared" ref="C24:D29" si="4">G24+J24</f>
        <v>0</v>
      </c>
      <c r="D24" s="227">
        <f t="shared" si="4"/>
        <v>0</v>
      </c>
      <c r="E24" s="228">
        <f t="shared" ref="E24:E29" si="5">C24+D24</f>
        <v>0</v>
      </c>
      <c r="G24" s="210">
        <v>0</v>
      </c>
      <c r="H24" s="210">
        <v>0</v>
      </c>
      <c r="I24" s="211">
        <f t="shared" ref="I24:I29" si="6">G24+H24</f>
        <v>0</v>
      </c>
      <c r="J24" s="210">
        <v>0</v>
      </c>
      <c r="K24" s="210">
        <v>0</v>
      </c>
      <c r="L24" s="211">
        <f t="shared" ref="L24:L29" si="7">J24+K24</f>
        <v>0</v>
      </c>
    </row>
    <row r="25" spans="1:12" s="44" customFormat="1" ht="16.5" thickTop="1" thickBot="1" x14ac:dyDescent="0.25">
      <c r="A25" s="145" t="s">
        <v>182</v>
      </c>
      <c r="B25" s="149" t="s">
        <v>151</v>
      </c>
      <c r="C25" s="227">
        <f t="shared" si="4"/>
        <v>0</v>
      </c>
      <c r="D25" s="227">
        <f t="shared" si="4"/>
        <v>0</v>
      </c>
      <c r="E25" s="228">
        <f t="shared" si="5"/>
        <v>0</v>
      </c>
      <c r="G25" s="210">
        <v>0</v>
      </c>
      <c r="H25" s="210">
        <v>0</v>
      </c>
      <c r="I25" s="211">
        <f t="shared" si="6"/>
        <v>0</v>
      </c>
      <c r="J25" s="210">
        <v>0</v>
      </c>
      <c r="K25" s="210">
        <v>0</v>
      </c>
      <c r="L25" s="211">
        <f t="shared" si="7"/>
        <v>0</v>
      </c>
    </row>
    <row r="26" spans="1:12" s="44" customFormat="1" ht="33.6" customHeight="1" thickTop="1" thickBot="1" x14ac:dyDescent="0.25">
      <c r="A26" s="145" t="s">
        <v>183</v>
      </c>
      <c r="B26" s="149" t="s">
        <v>152</v>
      </c>
      <c r="C26" s="227">
        <f t="shared" si="4"/>
        <v>0</v>
      </c>
      <c r="D26" s="227">
        <f t="shared" si="4"/>
        <v>0</v>
      </c>
      <c r="E26" s="228">
        <f t="shared" si="5"/>
        <v>0</v>
      </c>
      <c r="G26" s="210">
        <v>0</v>
      </c>
      <c r="H26" s="210">
        <v>0</v>
      </c>
      <c r="I26" s="211">
        <f t="shared" si="6"/>
        <v>0</v>
      </c>
      <c r="J26" s="210">
        <v>0</v>
      </c>
      <c r="K26" s="210">
        <v>0</v>
      </c>
      <c r="L26" s="211">
        <f t="shared" si="7"/>
        <v>0</v>
      </c>
    </row>
    <row r="27" spans="1:12" s="44" customFormat="1" ht="27" thickTop="1" thickBot="1" x14ac:dyDescent="0.25">
      <c r="A27" s="145" t="s">
        <v>184</v>
      </c>
      <c r="B27" s="149" t="s">
        <v>195</v>
      </c>
      <c r="C27" s="227">
        <f t="shared" si="4"/>
        <v>0</v>
      </c>
      <c r="D27" s="227">
        <f t="shared" si="4"/>
        <v>0</v>
      </c>
      <c r="E27" s="228">
        <f t="shared" si="5"/>
        <v>0</v>
      </c>
      <c r="G27" s="210">
        <v>0</v>
      </c>
      <c r="H27" s="210">
        <v>0</v>
      </c>
      <c r="I27" s="211">
        <f t="shared" si="6"/>
        <v>0</v>
      </c>
      <c r="J27" s="210">
        <v>0</v>
      </c>
      <c r="K27" s="210">
        <v>0</v>
      </c>
      <c r="L27" s="211">
        <f t="shared" si="7"/>
        <v>0</v>
      </c>
    </row>
    <row r="28" spans="1:12" s="44" customFormat="1" ht="27" thickTop="1" thickBot="1" x14ac:dyDescent="0.25">
      <c r="A28" s="145" t="s">
        <v>185</v>
      </c>
      <c r="B28" s="149" t="s">
        <v>196</v>
      </c>
      <c r="C28" s="227">
        <f t="shared" si="4"/>
        <v>0</v>
      </c>
      <c r="D28" s="227">
        <f t="shared" si="4"/>
        <v>0</v>
      </c>
      <c r="E28" s="228">
        <f t="shared" si="5"/>
        <v>0</v>
      </c>
      <c r="G28" s="210">
        <v>0</v>
      </c>
      <c r="H28" s="210">
        <v>0</v>
      </c>
      <c r="I28" s="211">
        <f t="shared" si="6"/>
        <v>0</v>
      </c>
      <c r="J28" s="210">
        <v>0</v>
      </c>
      <c r="K28" s="210">
        <v>0</v>
      </c>
      <c r="L28" s="211">
        <f t="shared" si="7"/>
        <v>0</v>
      </c>
    </row>
    <row r="29" spans="1:12" s="44" customFormat="1" ht="16.5" thickTop="1" thickBot="1" x14ac:dyDescent="0.25">
      <c r="A29" s="140" t="s">
        <v>186</v>
      </c>
      <c r="B29" s="187" t="s">
        <v>153</v>
      </c>
      <c r="C29" s="227">
        <f t="shared" si="4"/>
        <v>0</v>
      </c>
      <c r="D29" s="227">
        <f t="shared" si="4"/>
        <v>0</v>
      </c>
      <c r="E29" s="228">
        <f t="shared" si="5"/>
        <v>0</v>
      </c>
      <c r="G29" s="210">
        <v>0</v>
      </c>
      <c r="H29" s="210">
        <v>0</v>
      </c>
      <c r="I29" s="211">
        <f t="shared" si="6"/>
        <v>0</v>
      </c>
      <c r="J29" s="210">
        <v>0</v>
      </c>
      <c r="K29" s="210">
        <v>0</v>
      </c>
      <c r="L29" s="211">
        <f t="shared" si="7"/>
        <v>0</v>
      </c>
    </row>
    <row r="30" spans="1:12" s="44" customFormat="1" ht="16.5" thickTop="1" thickBot="1" x14ac:dyDescent="0.25">
      <c r="A30" s="147" t="s">
        <v>187</v>
      </c>
      <c r="B30" s="150" t="s">
        <v>99</v>
      </c>
      <c r="C30" s="216">
        <f>SUM(C31:C35)</f>
        <v>0</v>
      </c>
      <c r="D30" s="216">
        <f>SUM(D31:D35)</f>
        <v>0</v>
      </c>
      <c r="E30" s="216">
        <f>SUM(E31:E35)</f>
        <v>0</v>
      </c>
      <c r="G30" s="216">
        <f t="shared" ref="G30:L30" si="8">SUM(G31:G35)</f>
        <v>0</v>
      </c>
      <c r="H30" s="216">
        <f t="shared" si="8"/>
        <v>0</v>
      </c>
      <c r="I30" s="216">
        <f t="shared" si="8"/>
        <v>0</v>
      </c>
      <c r="J30" s="216">
        <f t="shared" si="8"/>
        <v>0</v>
      </c>
      <c r="K30" s="216">
        <f t="shared" si="8"/>
        <v>0</v>
      </c>
      <c r="L30" s="216">
        <f t="shared" si="8"/>
        <v>0</v>
      </c>
    </row>
    <row r="31" spans="1:12" s="44" customFormat="1" ht="27" thickTop="1" thickBot="1" x14ac:dyDescent="0.25">
      <c r="A31" s="201" t="s">
        <v>175</v>
      </c>
      <c r="B31" s="202" t="s">
        <v>173</v>
      </c>
      <c r="C31" s="227">
        <f t="shared" ref="C31:D35" si="9">G31+J31</f>
        <v>0</v>
      </c>
      <c r="D31" s="227">
        <f t="shared" si="9"/>
        <v>0</v>
      </c>
      <c r="E31" s="228">
        <f>C31+D31</f>
        <v>0</v>
      </c>
      <c r="G31" s="210">
        <v>0</v>
      </c>
      <c r="H31" s="210">
        <v>0</v>
      </c>
      <c r="I31" s="211">
        <f>G31+H31</f>
        <v>0</v>
      </c>
      <c r="J31" s="210">
        <v>0</v>
      </c>
      <c r="K31" s="210">
        <v>0</v>
      </c>
      <c r="L31" s="211">
        <f>J31+K31</f>
        <v>0</v>
      </c>
    </row>
    <row r="32" spans="1:12" s="44" customFormat="1" ht="38.25" customHeight="1" thickTop="1" thickBot="1" x14ac:dyDescent="0.25">
      <c r="A32" s="201" t="s">
        <v>176</v>
      </c>
      <c r="B32" s="202" t="s">
        <v>197</v>
      </c>
      <c r="C32" s="227">
        <f t="shared" si="9"/>
        <v>0</v>
      </c>
      <c r="D32" s="227">
        <f t="shared" si="9"/>
        <v>0</v>
      </c>
      <c r="E32" s="228">
        <f>C32+D32</f>
        <v>0</v>
      </c>
      <c r="G32" s="210">
        <v>0</v>
      </c>
      <c r="H32" s="210">
        <v>0</v>
      </c>
      <c r="I32" s="211">
        <f>G32+H32</f>
        <v>0</v>
      </c>
      <c r="J32" s="210">
        <v>0</v>
      </c>
      <c r="K32" s="210">
        <v>0</v>
      </c>
      <c r="L32" s="211">
        <f>J32+K32</f>
        <v>0</v>
      </c>
    </row>
    <row r="33" spans="1:12" s="44" customFormat="1" ht="39.75" thickTop="1" thickBot="1" x14ac:dyDescent="0.25">
      <c r="A33" s="201" t="s">
        <v>177</v>
      </c>
      <c r="B33" s="202" t="s">
        <v>198</v>
      </c>
      <c r="C33" s="227">
        <f t="shared" si="9"/>
        <v>0</v>
      </c>
      <c r="D33" s="227">
        <f t="shared" si="9"/>
        <v>0</v>
      </c>
      <c r="E33" s="228">
        <f>C33+D33</f>
        <v>0</v>
      </c>
      <c r="G33" s="210">
        <v>0</v>
      </c>
      <c r="H33" s="210">
        <v>0</v>
      </c>
      <c r="I33" s="211">
        <f>G33+H33</f>
        <v>0</v>
      </c>
      <c r="J33" s="210">
        <v>0</v>
      </c>
      <c r="K33" s="210">
        <v>0</v>
      </c>
      <c r="L33" s="211">
        <f>J33+K33</f>
        <v>0</v>
      </c>
    </row>
    <row r="34" spans="1:12" s="44" customFormat="1" ht="27" thickTop="1" thickBot="1" x14ac:dyDescent="0.25">
      <c r="A34" s="201" t="s">
        <v>178</v>
      </c>
      <c r="B34" s="202" t="s">
        <v>174</v>
      </c>
      <c r="C34" s="227">
        <f t="shared" si="9"/>
        <v>0</v>
      </c>
      <c r="D34" s="227">
        <f t="shared" si="9"/>
        <v>0</v>
      </c>
      <c r="E34" s="228">
        <f>C34+D34</f>
        <v>0</v>
      </c>
      <c r="G34" s="210">
        <v>0</v>
      </c>
      <c r="H34" s="210">
        <v>0</v>
      </c>
      <c r="I34" s="211">
        <f>G34+H34</f>
        <v>0</v>
      </c>
      <c r="J34" s="210">
        <v>0</v>
      </c>
      <c r="K34" s="210">
        <v>0</v>
      </c>
      <c r="L34" s="211">
        <f>J34+K34</f>
        <v>0</v>
      </c>
    </row>
    <row r="35" spans="1:12" ht="28.5" customHeight="1" thickTop="1" thickBot="1" x14ac:dyDescent="0.25">
      <c r="A35" s="106" t="s">
        <v>199</v>
      </c>
      <c r="B35" s="107"/>
      <c r="C35" s="227">
        <f t="shared" si="9"/>
        <v>0</v>
      </c>
      <c r="D35" s="227">
        <f t="shared" si="9"/>
        <v>0</v>
      </c>
      <c r="E35" s="233">
        <f>C35+D35</f>
        <v>0</v>
      </c>
      <c r="G35" s="210">
        <v>0</v>
      </c>
      <c r="H35" s="210">
        <v>0</v>
      </c>
      <c r="I35" s="204">
        <f>G35+H35</f>
        <v>0</v>
      </c>
      <c r="J35" s="210">
        <v>0</v>
      </c>
      <c r="K35" s="210">
        <v>0</v>
      </c>
      <c r="L35" s="204">
        <f>J35+K35</f>
        <v>0</v>
      </c>
    </row>
    <row r="36" spans="1:12" ht="15.75" thickTop="1" x14ac:dyDescent="0.2">
      <c r="A36" s="102" t="s">
        <v>169</v>
      </c>
      <c r="B36" s="105" t="s">
        <v>100</v>
      </c>
      <c r="C36" s="234">
        <f>C37+C40</f>
        <v>0</v>
      </c>
      <c r="D36" s="234">
        <f>D37+D40</f>
        <v>0</v>
      </c>
      <c r="E36" s="235">
        <f>E37+E40</f>
        <v>0</v>
      </c>
      <c r="G36" s="204">
        <f t="shared" ref="G36:L36" si="10">G37+G40</f>
        <v>0</v>
      </c>
      <c r="H36" s="204">
        <f t="shared" si="10"/>
        <v>0</v>
      </c>
      <c r="I36" s="204">
        <f t="shared" si="10"/>
        <v>0</v>
      </c>
      <c r="J36" s="204">
        <f t="shared" si="10"/>
        <v>0</v>
      </c>
      <c r="K36" s="204">
        <f t="shared" si="10"/>
        <v>0</v>
      </c>
      <c r="L36" s="204">
        <f t="shared" si="10"/>
        <v>0</v>
      </c>
    </row>
    <row r="37" spans="1:12" ht="15.75" thickBot="1" x14ac:dyDescent="0.25">
      <c r="A37" s="98" t="s">
        <v>171</v>
      </c>
      <c r="B37" s="101" t="s">
        <v>154</v>
      </c>
      <c r="C37" s="219">
        <f>C38+C39</f>
        <v>0</v>
      </c>
      <c r="D37" s="219">
        <f>D38+D39</f>
        <v>0</v>
      </c>
      <c r="E37" s="236">
        <f>E38+E39</f>
        <v>0</v>
      </c>
      <c r="G37" s="204">
        <f t="shared" ref="G37:L37" si="11">G38+G39</f>
        <v>0</v>
      </c>
      <c r="H37" s="204">
        <f t="shared" si="11"/>
        <v>0</v>
      </c>
      <c r="I37" s="204">
        <f t="shared" si="11"/>
        <v>0</v>
      </c>
      <c r="J37" s="204">
        <f t="shared" si="11"/>
        <v>0</v>
      </c>
      <c r="K37" s="204">
        <f t="shared" si="11"/>
        <v>0</v>
      </c>
      <c r="L37" s="204">
        <f t="shared" si="11"/>
        <v>0</v>
      </c>
    </row>
    <row r="38" spans="1:12" ht="16.5" thickTop="1" thickBot="1" x14ac:dyDescent="0.25">
      <c r="A38" s="98" t="s">
        <v>172</v>
      </c>
      <c r="B38" s="101" t="s">
        <v>113</v>
      </c>
      <c r="C38" s="227">
        <f t="shared" ref="C38:D40" si="12">G38+J38</f>
        <v>0</v>
      </c>
      <c r="D38" s="227">
        <f t="shared" si="12"/>
        <v>0</v>
      </c>
      <c r="E38" s="233">
        <f>C38+D38</f>
        <v>0</v>
      </c>
      <c r="G38" s="210">
        <v>0</v>
      </c>
      <c r="H38" s="210">
        <v>0</v>
      </c>
      <c r="I38" s="204">
        <f>G38+H38</f>
        <v>0</v>
      </c>
      <c r="J38" s="210">
        <v>0</v>
      </c>
      <c r="K38" s="210">
        <v>0</v>
      </c>
      <c r="L38" s="204">
        <f>J38+K38</f>
        <v>0</v>
      </c>
    </row>
    <row r="39" spans="1:12" ht="61.5" customHeight="1" thickTop="1" thickBot="1" x14ac:dyDescent="0.25">
      <c r="A39" s="98" t="s">
        <v>191</v>
      </c>
      <c r="B39" s="107" t="s">
        <v>200</v>
      </c>
      <c r="C39" s="227">
        <f t="shared" si="12"/>
        <v>0</v>
      </c>
      <c r="D39" s="227">
        <f t="shared" si="12"/>
        <v>0</v>
      </c>
      <c r="E39" s="233">
        <f>C39+D39</f>
        <v>0</v>
      </c>
      <c r="G39" s="210">
        <v>0</v>
      </c>
      <c r="H39" s="210">
        <v>0</v>
      </c>
      <c r="I39" s="204">
        <f>G39+H39</f>
        <v>0</v>
      </c>
      <c r="J39" s="210">
        <v>0</v>
      </c>
      <c r="K39" s="210">
        <v>0</v>
      </c>
      <c r="L39" s="204">
        <f>J39+K39</f>
        <v>0</v>
      </c>
    </row>
    <row r="40" spans="1:12" ht="16.5" thickTop="1" thickBot="1" x14ac:dyDescent="0.25">
      <c r="A40" s="93" t="s">
        <v>170</v>
      </c>
      <c r="B40" s="104" t="s">
        <v>114</v>
      </c>
      <c r="C40" s="227">
        <f t="shared" si="12"/>
        <v>0</v>
      </c>
      <c r="D40" s="227">
        <f t="shared" si="12"/>
        <v>0</v>
      </c>
      <c r="E40" s="233">
        <f>C40+D40</f>
        <v>0</v>
      </c>
      <c r="G40" s="210">
        <v>0</v>
      </c>
      <c r="H40" s="210">
        <v>0</v>
      </c>
      <c r="I40" s="204">
        <f>G40+H40</f>
        <v>0</v>
      </c>
      <c r="J40" s="210">
        <v>0</v>
      </c>
      <c r="K40" s="210">
        <v>0</v>
      </c>
      <c r="L40" s="204">
        <f>J40+K40</f>
        <v>0</v>
      </c>
    </row>
    <row r="41" spans="1:12" ht="16.5" thickTop="1" thickBot="1" x14ac:dyDescent="0.25">
      <c r="A41" s="261" t="s">
        <v>96</v>
      </c>
      <c r="B41" s="262"/>
      <c r="C41" s="212">
        <f>C18+C22+C23+C30+C36</f>
        <v>0</v>
      </c>
      <c r="D41" s="212">
        <f>D18+D22+D23+D30+D36</f>
        <v>0</v>
      </c>
      <c r="E41" s="212">
        <f>E18+E22+E23+E30+E36</f>
        <v>0</v>
      </c>
      <c r="G41" s="217">
        <f t="shared" ref="G41:L41" si="13">G18+G22+G23+G30+G36</f>
        <v>0</v>
      </c>
      <c r="H41" s="217">
        <f t="shared" si="13"/>
        <v>0</v>
      </c>
      <c r="I41" s="217">
        <f t="shared" si="13"/>
        <v>0</v>
      </c>
      <c r="J41" s="217">
        <f t="shared" si="13"/>
        <v>0</v>
      </c>
      <c r="K41" s="217">
        <f t="shared" si="13"/>
        <v>0</v>
      </c>
      <c r="L41" s="217">
        <f t="shared" si="13"/>
        <v>0</v>
      </c>
    </row>
    <row r="42" spans="1:12" ht="15" x14ac:dyDescent="0.2">
      <c r="A42" s="251" t="s">
        <v>188</v>
      </c>
      <c r="B42" s="252"/>
      <c r="C42" s="252"/>
      <c r="D42" s="252"/>
      <c r="E42" s="253"/>
      <c r="G42" s="217"/>
      <c r="H42" s="217"/>
      <c r="I42" s="217"/>
      <c r="J42" s="217"/>
      <c r="K42" s="217"/>
      <c r="L42" s="217"/>
    </row>
    <row r="43" spans="1:12" s="44" customFormat="1" ht="15" x14ac:dyDescent="0.2">
      <c r="A43" s="77" t="s">
        <v>168</v>
      </c>
      <c r="B43" s="146" t="s">
        <v>5</v>
      </c>
      <c r="C43" s="203">
        <f t="shared" ref="C43:D45" si="14">G43+J43</f>
        <v>0</v>
      </c>
      <c r="D43" s="203">
        <f t="shared" si="14"/>
        <v>0</v>
      </c>
      <c r="E43" s="211">
        <f>C43+D43</f>
        <v>0</v>
      </c>
      <c r="G43" s="210">
        <v>0</v>
      </c>
      <c r="H43" s="210">
        <v>0</v>
      </c>
      <c r="I43" s="211">
        <f>G43+H43</f>
        <v>0</v>
      </c>
      <c r="J43" s="210">
        <v>0</v>
      </c>
      <c r="K43" s="210">
        <v>0</v>
      </c>
      <c r="L43" s="211">
        <f>J43+K43</f>
        <v>0</v>
      </c>
    </row>
    <row r="44" spans="1:12" s="44" customFormat="1" ht="15" x14ac:dyDescent="0.2">
      <c r="A44" s="77" t="s">
        <v>156</v>
      </c>
      <c r="B44" s="149" t="s">
        <v>6</v>
      </c>
      <c r="C44" s="203">
        <f t="shared" si="14"/>
        <v>0</v>
      </c>
      <c r="D44" s="203">
        <f t="shared" si="14"/>
        <v>0</v>
      </c>
      <c r="E44" s="211">
        <f>C44+D44</f>
        <v>0</v>
      </c>
      <c r="G44" s="210">
        <v>0</v>
      </c>
      <c r="H44" s="210">
        <v>0</v>
      </c>
      <c r="I44" s="211">
        <f>G44+H44</f>
        <v>0</v>
      </c>
      <c r="J44" s="210">
        <v>0</v>
      </c>
      <c r="K44" s="210">
        <v>0</v>
      </c>
      <c r="L44" s="211">
        <f>J44+K44</f>
        <v>0</v>
      </c>
    </row>
    <row r="45" spans="1:12" s="44" customFormat="1" ht="15" x14ac:dyDescent="0.2">
      <c r="A45" s="77" t="s">
        <v>231</v>
      </c>
      <c r="B45" s="149" t="s">
        <v>232</v>
      </c>
      <c r="C45" s="203">
        <f>G45+J45</f>
        <v>0</v>
      </c>
      <c r="D45" s="203">
        <f t="shared" si="14"/>
        <v>0</v>
      </c>
      <c r="E45" s="211">
        <f>C45+D45</f>
        <v>0</v>
      </c>
      <c r="G45" s="210">
        <v>0</v>
      </c>
      <c r="H45" s="210">
        <v>0</v>
      </c>
      <c r="I45" s="211">
        <f>G45+H45</f>
        <v>0</v>
      </c>
      <c r="J45" s="210">
        <v>0</v>
      </c>
      <c r="K45" s="210">
        <v>0</v>
      </c>
      <c r="L45" s="211">
        <f>J45+K45</f>
        <v>0</v>
      </c>
    </row>
    <row r="46" spans="1:12" ht="15.75" thickBot="1" x14ac:dyDescent="0.25">
      <c r="A46" s="261" t="s">
        <v>101</v>
      </c>
      <c r="B46" s="262"/>
      <c r="C46" s="212">
        <f>SUM(C43:C45)</f>
        <v>0</v>
      </c>
      <c r="D46" s="212">
        <f>SUM(D43:D45)</f>
        <v>0</v>
      </c>
      <c r="E46" s="212">
        <f>SUM(E43:E45)</f>
        <v>0</v>
      </c>
      <c r="G46" s="218">
        <f t="shared" ref="G46:L46" si="15">SUM(G43:G45)</f>
        <v>0</v>
      </c>
      <c r="H46" s="218">
        <f t="shared" si="15"/>
        <v>0</v>
      </c>
      <c r="I46" s="218">
        <f t="shared" si="15"/>
        <v>0</v>
      </c>
      <c r="J46" s="218">
        <f t="shared" si="15"/>
        <v>0</v>
      </c>
      <c r="K46" s="218">
        <f t="shared" si="15"/>
        <v>0</v>
      </c>
      <c r="L46" s="218">
        <f t="shared" si="15"/>
        <v>0</v>
      </c>
    </row>
    <row r="47" spans="1:12" ht="15" x14ac:dyDescent="0.2">
      <c r="A47" s="268" t="s">
        <v>189</v>
      </c>
      <c r="B47" s="269"/>
      <c r="C47" s="269"/>
      <c r="D47" s="269"/>
      <c r="E47" s="270"/>
      <c r="G47" s="213"/>
      <c r="H47" s="213"/>
      <c r="I47" s="213"/>
      <c r="J47" s="213"/>
      <c r="K47" s="213"/>
      <c r="L47" s="213"/>
    </row>
    <row r="48" spans="1:12" ht="15.75" thickBot="1" x14ac:dyDescent="0.25">
      <c r="A48" s="98" t="s">
        <v>206</v>
      </c>
      <c r="B48" s="108" t="s">
        <v>103</v>
      </c>
      <c r="C48" s="219">
        <f>SUM(C49:C50)</f>
        <v>0</v>
      </c>
      <c r="D48" s="219">
        <f>SUM(D49:D50)</f>
        <v>0</v>
      </c>
      <c r="E48" s="219">
        <f>SUM(E49:E50)</f>
        <v>0</v>
      </c>
      <c r="G48" s="219">
        <f t="shared" ref="G48:L48" si="16">SUM(G49:G50)</f>
        <v>0</v>
      </c>
      <c r="H48" s="219">
        <f t="shared" si="16"/>
        <v>0</v>
      </c>
      <c r="I48" s="219">
        <f t="shared" si="16"/>
        <v>0</v>
      </c>
      <c r="J48" s="219">
        <f t="shared" si="16"/>
        <v>0</v>
      </c>
      <c r="K48" s="219">
        <f t="shared" si="16"/>
        <v>0</v>
      </c>
      <c r="L48" s="219">
        <f t="shared" si="16"/>
        <v>0</v>
      </c>
    </row>
    <row r="49" spans="1:12" s="44" customFormat="1" ht="27" thickTop="1" thickBot="1" x14ac:dyDescent="0.25">
      <c r="A49" s="145" t="s">
        <v>167</v>
      </c>
      <c r="B49" s="149" t="s">
        <v>258</v>
      </c>
      <c r="C49" s="227">
        <f>G49+J49</f>
        <v>0</v>
      </c>
      <c r="D49" s="227">
        <f>H49+K49</f>
        <v>0</v>
      </c>
      <c r="E49" s="228">
        <f>C49+D49</f>
        <v>0</v>
      </c>
      <c r="G49" s="210">
        <v>0</v>
      </c>
      <c r="H49" s="210">
        <v>0</v>
      </c>
      <c r="I49" s="211">
        <f>G49+H49</f>
        <v>0</v>
      </c>
      <c r="J49" s="210">
        <v>0</v>
      </c>
      <c r="K49" s="210">
        <v>0</v>
      </c>
      <c r="L49" s="211">
        <f>J49+K49</f>
        <v>0</v>
      </c>
    </row>
    <row r="50" spans="1:12" s="44" customFormat="1" ht="16.5" thickTop="1" thickBot="1" x14ac:dyDescent="0.25">
      <c r="A50" s="140" t="s">
        <v>166</v>
      </c>
      <c r="B50" s="141" t="s">
        <v>155</v>
      </c>
      <c r="C50" s="227">
        <f>G50+J50</f>
        <v>0</v>
      </c>
      <c r="D50" s="227">
        <f>H50+K50</f>
        <v>0</v>
      </c>
      <c r="E50" s="228">
        <f>C50+D50</f>
        <v>0</v>
      </c>
      <c r="G50" s="210">
        <v>0</v>
      </c>
      <c r="H50" s="210">
        <v>0</v>
      </c>
      <c r="I50" s="211">
        <f>G50+H50</f>
        <v>0</v>
      </c>
      <c r="J50" s="210">
        <v>0</v>
      </c>
      <c r="K50" s="210">
        <v>0</v>
      </c>
      <c r="L50" s="211">
        <f>J50+K50</f>
        <v>0</v>
      </c>
    </row>
    <row r="51" spans="1:12" ht="16.5" thickTop="1" thickBot="1" x14ac:dyDescent="0.25">
      <c r="A51" s="102" t="s">
        <v>120</v>
      </c>
      <c r="B51" s="105" t="s">
        <v>104</v>
      </c>
      <c r="C51" s="234">
        <f>SUM(C52:C56)</f>
        <v>0</v>
      </c>
      <c r="D51" s="234">
        <f>SUM(D52:D56)</f>
        <v>0</v>
      </c>
      <c r="E51" s="234">
        <f>SUM(E52:E56)</f>
        <v>0</v>
      </c>
      <c r="G51" s="219">
        <f t="shared" ref="G51:L51" si="17">SUM(G52:G56)</f>
        <v>0</v>
      </c>
      <c r="H51" s="219">
        <f t="shared" si="17"/>
        <v>0</v>
      </c>
      <c r="I51" s="219">
        <f t="shared" si="17"/>
        <v>0</v>
      </c>
      <c r="J51" s="219">
        <f t="shared" si="17"/>
        <v>0</v>
      </c>
      <c r="K51" s="219">
        <f t="shared" si="17"/>
        <v>0</v>
      </c>
      <c r="L51" s="219">
        <f t="shared" si="17"/>
        <v>0</v>
      </c>
    </row>
    <row r="52" spans="1:12" ht="27" thickTop="1" thickBot="1" x14ac:dyDescent="0.25">
      <c r="A52" s="98"/>
      <c r="B52" s="103" t="s">
        <v>201</v>
      </c>
      <c r="C52" s="227">
        <f t="shared" ref="C52:D57" si="18">G52+J52</f>
        <v>0</v>
      </c>
      <c r="D52" s="227">
        <f t="shared" si="18"/>
        <v>0</v>
      </c>
      <c r="E52" s="233">
        <f t="shared" ref="E52:E57" si="19">C52+D52</f>
        <v>0</v>
      </c>
      <c r="G52" s="210">
        <v>0</v>
      </c>
      <c r="H52" s="210">
        <v>0</v>
      </c>
      <c r="I52" s="204">
        <f t="shared" ref="I52:I57" si="20">G52+H52</f>
        <v>0</v>
      </c>
      <c r="J52" s="210">
        <v>0</v>
      </c>
      <c r="K52" s="210">
        <v>0</v>
      </c>
      <c r="L52" s="204">
        <f t="shared" ref="L52:L57" si="21">J52+K52</f>
        <v>0</v>
      </c>
    </row>
    <row r="53" spans="1:12" ht="27" thickTop="1" thickBot="1" x14ac:dyDescent="0.25">
      <c r="A53" s="98"/>
      <c r="B53" s="103" t="s">
        <v>202</v>
      </c>
      <c r="C53" s="227">
        <f t="shared" si="18"/>
        <v>0</v>
      </c>
      <c r="D53" s="227">
        <f t="shared" si="18"/>
        <v>0</v>
      </c>
      <c r="E53" s="233">
        <f t="shared" si="19"/>
        <v>0</v>
      </c>
      <c r="G53" s="210">
        <v>0</v>
      </c>
      <c r="H53" s="210">
        <v>0</v>
      </c>
      <c r="I53" s="204">
        <f t="shared" si="20"/>
        <v>0</v>
      </c>
      <c r="J53" s="210">
        <v>0</v>
      </c>
      <c r="K53" s="210">
        <v>0</v>
      </c>
      <c r="L53" s="204">
        <f t="shared" si="21"/>
        <v>0</v>
      </c>
    </row>
    <row r="54" spans="1:12" ht="45" customHeight="1" thickTop="1" thickBot="1" x14ac:dyDescent="0.25">
      <c r="A54" s="98"/>
      <c r="B54" s="103" t="s">
        <v>203</v>
      </c>
      <c r="C54" s="227">
        <f t="shared" si="18"/>
        <v>0</v>
      </c>
      <c r="D54" s="227">
        <f t="shared" si="18"/>
        <v>0</v>
      </c>
      <c r="E54" s="233">
        <f t="shared" si="19"/>
        <v>0</v>
      </c>
      <c r="G54" s="210">
        <v>0</v>
      </c>
      <c r="H54" s="210">
        <v>0</v>
      </c>
      <c r="I54" s="204">
        <f t="shared" si="20"/>
        <v>0</v>
      </c>
      <c r="J54" s="210">
        <v>0</v>
      </c>
      <c r="K54" s="210">
        <v>0</v>
      </c>
      <c r="L54" s="204">
        <f t="shared" si="21"/>
        <v>0</v>
      </c>
    </row>
    <row r="55" spans="1:12" ht="28.5" customHeight="1" thickTop="1" thickBot="1" x14ac:dyDescent="0.25">
      <c r="A55" s="98"/>
      <c r="B55" s="103" t="s">
        <v>115</v>
      </c>
      <c r="C55" s="227">
        <f t="shared" si="18"/>
        <v>0</v>
      </c>
      <c r="D55" s="227">
        <f t="shared" si="18"/>
        <v>0</v>
      </c>
      <c r="E55" s="233">
        <f t="shared" si="19"/>
        <v>0</v>
      </c>
      <c r="G55" s="210">
        <v>0</v>
      </c>
      <c r="H55" s="210">
        <v>0</v>
      </c>
      <c r="I55" s="204">
        <f t="shared" si="20"/>
        <v>0</v>
      </c>
      <c r="J55" s="210">
        <v>0</v>
      </c>
      <c r="K55" s="210">
        <v>0</v>
      </c>
      <c r="L55" s="204">
        <f t="shared" si="21"/>
        <v>0</v>
      </c>
    </row>
    <row r="56" spans="1:12" ht="27" thickTop="1" thickBot="1" x14ac:dyDescent="0.25">
      <c r="A56" s="93"/>
      <c r="B56" s="104" t="s">
        <v>192</v>
      </c>
      <c r="C56" s="227">
        <f t="shared" si="18"/>
        <v>0</v>
      </c>
      <c r="D56" s="227">
        <f t="shared" si="18"/>
        <v>0</v>
      </c>
      <c r="E56" s="233">
        <f t="shared" si="19"/>
        <v>0</v>
      </c>
      <c r="G56" s="210">
        <v>0</v>
      </c>
      <c r="H56" s="210">
        <v>0</v>
      </c>
      <c r="I56" s="204">
        <f t="shared" si="20"/>
        <v>0</v>
      </c>
      <c r="J56" s="210">
        <v>0</v>
      </c>
      <c r="K56" s="210">
        <v>0</v>
      </c>
      <c r="L56" s="204">
        <f t="shared" si="21"/>
        <v>0</v>
      </c>
    </row>
    <row r="57" spans="1:12" s="44" customFormat="1" ht="16.5" thickTop="1" thickBot="1" x14ac:dyDescent="0.25">
      <c r="A57" s="142" t="s">
        <v>122</v>
      </c>
      <c r="B57" s="144" t="s">
        <v>105</v>
      </c>
      <c r="C57" s="227">
        <f t="shared" si="18"/>
        <v>0</v>
      </c>
      <c r="D57" s="227">
        <f t="shared" si="18"/>
        <v>0</v>
      </c>
      <c r="E57" s="228">
        <f t="shared" si="19"/>
        <v>0</v>
      </c>
      <c r="G57" s="210">
        <v>0</v>
      </c>
      <c r="H57" s="210">
        <v>0</v>
      </c>
      <c r="I57" s="211">
        <f t="shared" si="20"/>
        <v>0</v>
      </c>
      <c r="J57" s="210">
        <v>0</v>
      </c>
      <c r="K57" s="210">
        <v>0</v>
      </c>
      <c r="L57" s="211">
        <f t="shared" si="21"/>
        <v>0</v>
      </c>
    </row>
    <row r="58" spans="1:12" ht="15.75" thickTop="1" x14ac:dyDescent="0.2">
      <c r="A58" s="257" t="s">
        <v>102</v>
      </c>
      <c r="B58" s="257"/>
      <c r="C58" s="219">
        <f>C48+C51+C57</f>
        <v>0</v>
      </c>
      <c r="D58" s="219">
        <f>D48+D51+D57</f>
        <v>0</v>
      </c>
      <c r="E58" s="219">
        <f>E48+E51+E57</f>
        <v>0</v>
      </c>
      <c r="G58" s="219">
        <f t="shared" ref="G58:L58" si="22">G48+G51+G57</f>
        <v>0</v>
      </c>
      <c r="H58" s="219">
        <f t="shared" si="22"/>
        <v>0</v>
      </c>
      <c r="I58" s="219">
        <f t="shared" si="22"/>
        <v>0</v>
      </c>
      <c r="J58" s="219">
        <f t="shared" si="22"/>
        <v>0</v>
      </c>
      <c r="K58" s="219">
        <f t="shared" si="22"/>
        <v>0</v>
      </c>
      <c r="L58" s="219">
        <f t="shared" si="22"/>
        <v>0</v>
      </c>
    </row>
    <row r="59" spans="1:12" ht="15.75" thickBot="1" x14ac:dyDescent="0.25">
      <c r="A59" s="254" t="s">
        <v>190</v>
      </c>
      <c r="B59" s="255"/>
      <c r="C59" s="255"/>
      <c r="D59" s="255"/>
      <c r="E59" s="256"/>
      <c r="G59" s="213"/>
      <c r="H59" s="213"/>
      <c r="I59" s="213"/>
      <c r="J59" s="213"/>
      <c r="K59" s="213"/>
      <c r="L59" s="213"/>
    </row>
    <row r="60" spans="1:12" s="44" customFormat="1" ht="22.15" customHeight="1" thickTop="1" thickBot="1" x14ac:dyDescent="0.25">
      <c r="A60" s="76" t="s">
        <v>106</v>
      </c>
      <c r="B60" s="75" t="s">
        <v>107</v>
      </c>
      <c r="C60" s="207">
        <f>C61</f>
        <v>0</v>
      </c>
      <c r="D60" s="207">
        <f>D61</f>
        <v>0</v>
      </c>
      <c r="E60" s="207">
        <f>E61</f>
        <v>0</v>
      </c>
      <c r="G60" s="203">
        <f t="shared" ref="G60:L60" si="23">G61</f>
        <v>0</v>
      </c>
      <c r="H60" s="203">
        <f t="shared" si="23"/>
        <v>0</v>
      </c>
      <c r="I60" s="203">
        <f t="shared" si="23"/>
        <v>0</v>
      </c>
      <c r="J60" s="203">
        <f t="shared" si="23"/>
        <v>0</v>
      </c>
      <c r="K60" s="203">
        <f t="shared" si="23"/>
        <v>0</v>
      </c>
      <c r="L60" s="203">
        <f t="shared" si="23"/>
        <v>0</v>
      </c>
    </row>
    <row r="61" spans="1:12" s="44" customFormat="1" ht="33" customHeight="1" thickTop="1" thickBot="1" x14ac:dyDescent="0.25">
      <c r="A61" s="77"/>
      <c r="B61" s="104" t="s">
        <v>116</v>
      </c>
      <c r="C61" s="203">
        <f>G61+J61</f>
        <v>0</v>
      </c>
      <c r="D61" s="203">
        <f>H61+K61</f>
        <v>0</v>
      </c>
      <c r="E61" s="237">
        <f>C61+D61</f>
        <v>0</v>
      </c>
      <c r="G61" s="210">
        <v>0</v>
      </c>
      <c r="H61" s="210">
        <v>0</v>
      </c>
      <c r="I61" s="220">
        <f>G61+H61</f>
        <v>0</v>
      </c>
      <c r="J61" s="210">
        <v>0</v>
      </c>
      <c r="K61" s="210">
        <v>0</v>
      </c>
      <c r="L61" s="205">
        <v>0</v>
      </c>
    </row>
    <row r="62" spans="1:12" ht="15.75" thickTop="1" x14ac:dyDescent="0.2">
      <c r="A62" s="257" t="s">
        <v>108</v>
      </c>
      <c r="B62" s="257"/>
      <c r="C62" s="219">
        <f>C61</f>
        <v>0</v>
      </c>
      <c r="D62" s="219">
        <f>D61</f>
        <v>0</v>
      </c>
      <c r="E62" s="219">
        <f>E61</f>
        <v>0</v>
      </c>
      <c r="G62" s="219">
        <f t="shared" ref="G62:L62" si="24">G61</f>
        <v>0</v>
      </c>
      <c r="H62" s="219">
        <f t="shared" si="24"/>
        <v>0</v>
      </c>
      <c r="I62" s="219">
        <f t="shared" si="24"/>
        <v>0</v>
      </c>
      <c r="J62" s="219">
        <f t="shared" si="24"/>
        <v>0</v>
      </c>
      <c r="K62" s="219">
        <f t="shared" si="24"/>
        <v>0</v>
      </c>
      <c r="L62" s="219">
        <f t="shared" si="24"/>
        <v>0</v>
      </c>
    </row>
    <row r="63" spans="1:12" s="182" customFormat="1" ht="15.75" thickBot="1" x14ac:dyDescent="0.25">
      <c r="A63" s="258" t="s">
        <v>164</v>
      </c>
      <c r="B63" s="259"/>
      <c r="C63" s="259"/>
      <c r="D63" s="259"/>
      <c r="E63" s="260"/>
      <c r="G63" s="221"/>
      <c r="H63" s="221"/>
      <c r="I63" s="221"/>
      <c r="J63" s="221"/>
      <c r="K63" s="221"/>
      <c r="L63" s="221"/>
    </row>
    <row r="64" spans="1:12" s="182" customFormat="1" ht="16.5" thickTop="1" thickBot="1" x14ac:dyDescent="0.25">
      <c r="A64" s="240" t="s">
        <v>44</v>
      </c>
      <c r="B64" s="241" t="s">
        <v>165</v>
      </c>
      <c r="C64" s="242">
        <f>G64+J64</f>
        <v>0</v>
      </c>
      <c r="D64" s="242">
        <f>H64+K64</f>
        <v>0</v>
      </c>
      <c r="E64" s="243">
        <f>C64+D64</f>
        <v>0</v>
      </c>
      <c r="G64" s="222"/>
      <c r="H64" s="222"/>
      <c r="I64" s="223">
        <f>G64+H64</f>
        <v>0</v>
      </c>
      <c r="J64" s="222"/>
      <c r="K64" s="222"/>
      <c r="L64" s="223">
        <f>J64+K64</f>
        <v>0</v>
      </c>
    </row>
    <row r="65" spans="1:15" ht="16.5" thickTop="1" thickBot="1" x14ac:dyDescent="0.25">
      <c r="A65" s="98"/>
      <c r="B65" s="101"/>
      <c r="C65" s="227"/>
      <c r="D65" s="227"/>
      <c r="E65" s="233"/>
      <c r="G65" s="205"/>
      <c r="H65" s="205"/>
      <c r="I65" s="204"/>
      <c r="J65" s="205"/>
      <c r="K65" s="205"/>
      <c r="L65" s="204"/>
    </row>
    <row r="66" spans="1:15" ht="16.5" thickTop="1" thickBot="1" x14ac:dyDescent="0.25">
      <c r="A66" s="277" t="s">
        <v>109</v>
      </c>
      <c r="B66" s="278"/>
      <c r="C66" s="218">
        <f>SUM(C64:C65)</f>
        <v>0</v>
      </c>
      <c r="D66" s="218">
        <f>SUM(D64:D65)</f>
        <v>0</v>
      </c>
      <c r="E66" s="224">
        <f>SUM(E64:E65)</f>
        <v>0</v>
      </c>
      <c r="G66" s="218">
        <f t="shared" ref="G66:L66" si="25">SUM(G64:G65)</f>
        <v>0</v>
      </c>
      <c r="H66" s="218">
        <f t="shared" si="25"/>
        <v>0</v>
      </c>
      <c r="I66" s="224">
        <f t="shared" si="25"/>
        <v>0</v>
      </c>
      <c r="J66" s="218">
        <f t="shared" si="25"/>
        <v>0</v>
      </c>
      <c r="K66" s="218">
        <f t="shared" si="25"/>
        <v>0</v>
      </c>
      <c r="L66" s="224">
        <f t="shared" si="25"/>
        <v>0</v>
      </c>
    </row>
    <row r="67" spans="1:15" ht="15.75" thickBot="1" x14ac:dyDescent="0.25">
      <c r="A67" s="263" t="s">
        <v>20</v>
      </c>
      <c r="B67" s="264"/>
      <c r="C67" s="225">
        <f>C13+C41+C46+C58+C62+C66</f>
        <v>0</v>
      </c>
      <c r="D67" s="225">
        <f>D13+D41+D46+D58+D62+D66</f>
        <v>0</v>
      </c>
      <c r="E67" s="225">
        <f>E13+E41+E46+E58+E62+E66</f>
        <v>0</v>
      </c>
      <c r="G67" s="225">
        <f t="shared" ref="G67:L67" si="26">G13+G41+G46+G58+G62+G66</f>
        <v>0</v>
      </c>
      <c r="H67" s="225">
        <f t="shared" si="26"/>
        <v>0</v>
      </c>
      <c r="I67" s="225">
        <f t="shared" si="26"/>
        <v>0</v>
      </c>
      <c r="J67" s="225">
        <f t="shared" si="26"/>
        <v>0</v>
      </c>
      <c r="K67" s="225">
        <f t="shared" si="26"/>
        <v>0</v>
      </c>
      <c r="L67" s="225">
        <f t="shared" si="26"/>
        <v>0</v>
      </c>
    </row>
    <row r="68" spans="1:15" ht="15.75" thickBot="1" x14ac:dyDescent="0.25">
      <c r="A68" s="263" t="s">
        <v>204</v>
      </c>
      <c r="B68" s="264"/>
      <c r="C68" s="225">
        <f>C10+C11+C12+C16+C43+C49</f>
        <v>0</v>
      </c>
      <c r="D68" s="225">
        <f>D10+D11+D12+D16+D43+D49</f>
        <v>0</v>
      </c>
      <c r="E68" s="225">
        <f>E10+E11+E12+E16+E43+E49</f>
        <v>0</v>
      </c>
      <c r="G68" s="225">
        <f t="shared" ref="G68:L68" si="27">G10+G11+G12+G16+G43+G49</f>
        <v>0</v>
      </c>
      <c r="H68" s="225">
        <f t="shared" si="27"/>
        <v>0</v>
      </c>
      <c r="I68" s="225">
        <f t="shared" si="27"/>
        <v>0</v>
      </c>
      <c r="J68" s="225">
        <f t="shared" si="27"/>
        <v>0</v>
      </c>
      <c r="K68" s="225">
        <f t="shared" si="27"/>
        <v>0</v>
      </c>
      <c r="L68" s="225">
        <f t="shared" si="27"/>
        <v>0</v>
      </c>
    </row>
    <row r="69" spans="1:15" x14ac:dyDescent="0.2">
      <c r="G69" s="213"/>
      <c r="H69" s="213"/>
      <c r="I69" s="213"/>
      <c r="J69" s="213"/>
      <c r="K69" s="213"/>
      <c r="L69" s="213"/>
    </row>
    <row r="70" spans="1:15" x14ac:dyDescent="0.2">
      <c r="C70" s="5" t="str">
        <f>IF(C71&lt;&gt;C72,"Eroare!","")</f>
        <v/>
      </c>
      <c r="D70" s="5" t="str">
        <f t="shared" ref="D70:L70" si="28">IF(D71&lt;&gt;D72,"Eroare!","")</f>
        <v/>
      </c>
      <c r="E70" s="5" t="str">
        <f t="shared" si="28"/>
        <v/>
      </c>
      <c r="F70" s="5" t="str">
        <f t="shared" si="28"/>
        <v/>
      </c>
      <c r="G70" s="10" t="str">
        <f t="shared" si="28"/>
        <v/>
      </c>
      <c r="H70" s="10" t="str">
        <f t="shared" si="28"/>
        <v/>
      </c>
      <c r="I70" s="10" t="str">
        <f t="shared" si="28"/>
        <v/>
      </c>
      <c r="J70" s="10" t="str">
        <f t="shared" si="28"/>
        <v/>
      </c>
      <c r="K70" s="10" t="str">
        <f>IF(K71&lt;&gt;K72,"Eroare!","")</f>
        <v/>
      </c>
      <c r="L70" s="10" t="str">
        <f t="shared" si="28"/>
        <v/>
      </c>
    </row>
    <row r="71" spans="1:15" x14ac:dyDescent="0.2">
      <c r="C71" s="110">
        <f>C43</f>
        <v>0</v>
      </c>
      <c r="D71" s="110">
        <f t="shared" ref="D71:L71" si="29">D43</f>
        <v>0</v>
      </c>
      <c r="E71" s="110">
        <f t="shared" si="29"/>
        <v>0</v>
      </c>
      <c r="F71" s="110"/>
      <c r="G71" s="226">
        <f t="shared" si="29"/>
        <v>0</v>
      </c>
      <c r="H71" s="226">
        <f t="shared" si="29"/>
        <v>0</v>
      </c>
      <c r="I71" s="226">
        <f t="shared" si="29"/>
        <v>0</v>
      </c>
      <c r="J71" s="226">
        <f t="shared" si="29"/>
        <v>0</v>
      </c>
      <c r="K71" s="226">
        <f t="shared" si="29"/>
        <v>0</v>
      </c>
      <c r="L71" s="226">
        <f t="shared" si="29"/>
        <v>0</v>
      </c>
    </row>
    <row r="72" spans="1:15" x14ac:dyDescent="0.2">
      <c r="B72" t="s">
        <v>223</v>
      </c>
      <c r="C72" s="110">
        <f>SUM(C73:C78)</f>
        <v>0</v>
      </c>
      <c r="D72" s="110">
        <f t="shared" ref="D72:L72" si="30">SUM(D73:D78)</f>
        <v>0</v>
      </c>
      <c r="E72" s="110">
        <f t="shared" si="30"/>
        <v>0</v>
      </c>
      <c r="F72" s="110"/>
      <c r="G72" s="226">
        <f t="shared" si="30"/>
        <v>0</v>
      </c>
      <c r="H72" s="226">
        <f t="shared" si="30"/>
        <v>0</v>
      </c>
      <c r="I72" s="226">
        <f t="shared" si="30"/>
        <v>0</v>
      </c>
      <c r="J72" s="226">
        <f t="shared" si="30"/>
        <v>0</v>
      </c>
      <c r="K72" s="226">
        <f t="shared" si="30"/>
        <v>0</v>
      </c>
      <c r="L72" s="226">
        <f t="shared" si="30"/>
        <v>0</v>
      </c>
    </row>
    <row r="73" spans="1:15" ht="67.5" x14ac:dyDescent="0.2">
      <c r="B73" s="139" t="s">
        <v>250</v>
      </c>
      <c r="C73" s="203">
        <f>G73+J73</f>
        <v>0</v>
      </c>
      <c r="D73" s="203">
        <f t="shared" ref="D73:D82" si="31">H73+K73</f>
        <v>0</v>
      </c>
      <c r="E73" s="204">
        <f t="shared" ref="E73:E82" si="32">C73+D73</f>
        <v>0</v>
      </c>
      <c r="F73" s="109"/>
      <c r="G73" s="205">
        <v>0</v>
      </c>
      <c r="H73" s="205">
        <v>0</v>
      </c>
      <c r="I73" s="204">
        <f>G73+H73</f>
        <v>0</v>
      </c>
      <c r="J73" s="205">
        <v>0</v>
      </c>
      <c r="K73" s="205">
        <v>0</v>
      </c>
      <c r="L73" s="204">
        <f>J73+K73</f>
        <v>0</v>
      </c>
      <c r="N73" s="97"/>
    </row>
    <row r="74" spans="1:15" ht="45" x14ac:dyDescent="0.2">
      <c r="B74" s="139" t="s">
        <v>249</v>
      </c>
      <c r="C74" s="203">
        <f t="shared" ref="C74:C82" si="33">G74+J74</f>
        <v>0</v>
      </c>
      <c r="D74" s="203">
        <f t="shared" si="31"/>
        <v>0</v>
      </c>
      <c r="E74" s="204">
        <f t="shared" si="32"/>
        <v>0</v>
      </c>
      <c r="F74" s="109"/>
      <c r="G74" s="205">
        <v>0</v>
      </c>
      <c r="H74" s="205">
        <v>0</v>
      </c>
      <c r="I74" s="204">
        <f t="shared" ref="I74:I82" si="34">G74+H74</f>
        <v>0</v>
      </c>
      <c r="J74" s="205">
        <v>0</v>
      </c>
      <c r="K74" s="205">
        <v>0</v>
      </c>
      <c r="L74" s="204">
        <f t="shared" ref="L74:L82" si="35">J74+K74</f>
        <v>0</v>
      </c>
      <c r="O74" s="97"/>
    </row>
    <row r="75" spans="1:15" ht="45" x14ac:dyDescent="0.2">
      <c r="B75" s="139" t="s">
        <v>251</v>
      </c>
      <c r="C75" s="203">
        <f t="shared" si="33"/>
        <v>0</v>
      </c>
      <c r="D75" s="203">
        <f t="shared" si="31"/>
        <v>0</v>
      </c>
      <c r="E75" s="204">
        <f t="shared" si="32"/>
        <v>0</v>
      </c>
      <c r="F75" s="109"/>
      <c r="G75" s="205">
        <v>0</v>
      </c>
      <c r="H75" s="205">
        <v>0</v>
      </c>
      <c r="I75" s="204">
        <f t="shared" si="34"/>
        <v>0</v>
      </c>
      <c r="J75" s="205">
        <v>0</v>
      </c>
      <c r="K75" s="205">
        <v>0</v>
      </c>
      <c r="L75" s="204">
        <f t="shared" si="35"/>
        <v>0</v>
      </c>
    </row>
    <row r="76" spans="1:15" ht="90" x14ac:dyDescent="0.2">
      <c r="B76" s="139" t="s">
        <v>253</v>
      </c>
      <c r="C76" s="203">
        <f t="shared" si="33"/>
        <v>0</v>
      </c>
      <c r="D76" s="203">
        <f t="shared" si="31"/>
        <v>0</v>
      </c>
      <c r="E76" s="204">
        <f t="shared" si="32"/>
        <v>0</v>
      </c>
      <c r="F76" s="109"/>
      <c r="G76" s="205">
        <v>0</v>
      </c>
      <c r="H76" s="205">
        <v>0</v>
      </c>
      <c r="I76" s="204">
        <f t="shared" si="34"/>
        <v>0</v>
      </c>
      <c r="J76" s="205">
        <v>0</v>
      </c>
      <c r="K76" s="205">
        <v>0</v>
      </c>
      <c r="L76" s="204">
        <f t="shared" si="35"/>
        <v>0</v>
      </c>
    </row>
    <row r="77" spans="1:15" ht="90" x14ac:dyDescent="0.2">
      <c r="B77" s="139" t="s">
        <v>252</v>
      </c>
      <c r="C77" s="203">
        <f t="shared" si="33"/>
        <v>0</v>
      </c>
      <c r="D77" s="203">
        <f t="shared" si="31"/>
        <v>0</v>
      </c>
      <c r="E77" s="204">
        <f t="shared" si="32"/>
        <v>0</v>
      </c>
      <c r="F77" s="109"/>
      <c r="G77" s="205">
        <v>0</v>
      </c>
      <c r="H77" s="205">
        <v>0</v>
      </c>
      <c r="I77" s="204">
        <f t="shared" si="34"/>
        <v>0</v>
      </c>
      <c r="J77" s="205">
        <v>0</v>
      </c>
      <c r="K77" s="205">
        <v>0</v>
      </c>
      <c r="L77" s="204">
        <f t="shared" si="35"/>
        <v>0</v>
      </c>
    </row>
    <row r="78" spans="1:15" ht="67.5" x14ac:dyDescent="0.2">
      <c r="B78" s="139" t="s">
        <v>248</v>
      </c>
      <c r="C78" s="203">
        <f t="shared" si="33"/>
        <v>0</v>
      </c>
      <c r="D78" s="203">
        <f t="shared" si="31"/>
        <v>0</v>
      </c>
      <c r="E78" s="204">
        <f t="shared" si="32"/>
        <v>0</v>
      </c>
      <c r="F78" s="109"/>
      <c r="G78" s="205">
        <v>0</v>
      </c>
      <c r="H78" s="205">
        <v>0</v>
      </c>
      <c r="I78" s="204">
        <f t="shared" si="34"/>
        <v>0</v>
      </c>
      <c r="J78" s="205">
        <v>0</v>
      </c>
      <c r="K78" s="205">
        <v>0</v>
      </c>
      <c r="L78" s="204">
        <f t="shared" si="35"/>
        <v>0</v>
      </c>
    </row>
    <row r="79" spans="1:15" x14ac:dyDescent="0.2">
      <c r="C79" s="10" t="str">
        <f>IF(C80&lt;&gt;C81,"Eroare!","")</f>
        <v/>
      </c>
      <c r="D79" s="10" t="str">
        <f t="shared" ref="D79:L79" si="36">IF(D80&lt;&gt;D81,"Eroare!","")</f>
        <v/>
      </c>
      <c r="E79" s="10" t="str">
        <f t="shared" si="36"/>
        <v/>
      </c>
      <c r="F79" s="10" t="str">
        <f t="shared" si="36"/>
        <v/>
      </c>
      <c r="G79" s="10" t="str">
        <f t="shared" si="36"/>
        <v/>
      </c>
      <c r="H79" s="10" t="str">
        <f t="shared" si="36"/>
        <v/>
      </c>
      <c r="I79" s="10" t="str">
        <f t="shared" si="36"/>
        <v/>
      </c>
      <c r="J79" s="10" t="str">
        <f t="shared" si="36"/>
        <v/>
      </c>
      <c r="K79" s="10" t="str">
        <f>IF(K80&lt;&gt;K81,"Eroare!","")</f>
        <v/>
      </c>
      <c r="L79" s="10" t="str">
        <f t="shared" si="36"/>
        <v/>
      </c>
    </row>
    <row r="80" spans="1:15" s="180" customFormat="1" ht="15" x14ac:dyDescent="0.2">
      <c r="A80" s="178"/>
      <c r="B80" s="179"/>
      <c r="C80" s="206">
        <f>C45</f>
        <v>0</v>
      </c>
      <c r="D80" s="206">
        <f>D45</f>
        <v>0</v>
      </c>
      <c r="E80" s="206">
        <f>E45</f>
        <v>0</v>
      </c>
      <c r="F80" s="206"/>
      <c r="G80" s="206">
        <f t="shared" ref="G80:L80" si="37">G45</f>
        <v>0</v>
      </c>
      <c r="H80" s="206">
        <f t="shared" si="37"/>
        <v>0</v>
      </c>
      <c r="I80" s="206">
        <f t="shared" si="37"/>
        <v>0</v>
      </c>
      <c r="J80" s="206">
        <f t="shared" si="37"/>
        <v>0</v>
      </c>
      <c r="K80" s="206">
        <f t="shared" si="37"/>
        <v>0</v>
      </c>
      <c r="L80" s="206">
        <f t="shared" si="37"/>
        <v>0</v>
      </c>
    </row>
    <row r="81" spans="1:12" s="180" customFormat="1" ht="15" x14ac:dyDescent="0.2">
      <c r="A81" s="178"/>
      <c r="B81" s="179" t="s">
        <v>232</v>
      </c>
      <c r="C81" s="206">
        <f>SUM(C82:C87)</f>
        <v>0</v>
      </c>
      <c r="D81" s="206">
        <f t="shared" ref="D81:L81" si="38">SUM(D82:D87)</f>
        <v>0</v>
      </c>
      <c r="E81" s="206">
        <f t="shared" si="38"/>
        <v>0</v>
      </c>
      <c r="F81" s="206"/>
      <c r="G81" s="206">
        <f t="shared" si="38"/>
        <v>0</v>
      </c>
      <c r="H81" s="206">
        <f t="shared" si="38"/>
        <v>0</v>
      </c>
      <c r="I81" s="206">
        <f t="shared" si="38"/>
        <v>0</v>
      </c>
      <c r="J81" s="206">
        <f t="shared" si="38"/>
        <v>0</v>
      </c>
      <c r="K81" s="206">
        <f t="shared" si="38"/>
        <v>0</v>
      </c>
      <c r="L81" s="206">
        <f t="shared" si="38"/>
        <v>0</v>
      </c>
    </row>
    <row r="82" spans="1:12" ht="22.5" x14ac:dyDescent="0.2">
      <c r="B82" s="177" t="s">
        <v>224</v>
      </c>
      <c r="C82" s="207">
        <f t="shared" si="33"/>
        <v>0</v>
      </c>
      <c r="D82" s="207">
        <f t="shared" si="31"/>
        <v>0</v>
      </c>
      <c r="E82" s="208">
        <f t="shared" si="32"/>
        <v>0</v>
      </c>
      <c r="F82" s="109"/>
      <c r="G82" s="205">
        <v>0</v>
      </c>
      <c r="H82" s="205">
        <v>0</v>
      </c>
      <c r="I82" s="208">
        <f t="shared" si="34"/>
        <v>0</v>
      </c>
      <c r="J82" s="205">
        <v>0</v>
      </c>
      <c r="K82" s="205">
        <v>0</v>
      </c>
      <c r="L82" s="208">
        <f t="shared" si="35"/>
        <v>0</v>
      </c>
    </row>
    <row r="83" spans="1:12" ht="33" customHeight="1" x14ac:dyDescent="0.2">
      <c r="B83" s="94" t="s">
        <v>254</v>
      </c>
      <c r="C83" s="203">
        <f t="shared" ref="C83:D87" si="39">G83+J83</f>
        <v>0</v>
      </c>
      <c r="D83" s="203">
        <f t="shared" si="39"/>
        <v>0</v>
      </c>
      <c r="E83" s="204">
        <f>C83+D83</f>
        <v>0</v>
      </c>
      <c r="F83" s="209"/>
      <c r="G83" s="205">
        <v>0</v>
      </c>
      <c r="H83" s="205">
        <v>0</v>
      </c>
      <c r="I83" s="204">
        <f>G83+H83</f>
        <v>0</v>
      </c>
      <c r="J83" s="205">
        <v>0</v>
      </c>
      <c r="K83" s="205">
        <v>0</v>
      </c>
      <c r="L83" s="204">
        <f>J83+K83</f>
        <v>0</v>
      </c>
    </row>
    <row r="84" spans="1:12" ht="15" x14ac:dyDescent="0.2">
      <c r="B84" s="94" t="s">
        <v>254</v>
      </c>
      <c r="C84" s="203">
        <f t="shared" si="39"/>
        <v>0</v>
      </c>
      <c r="D84" s="203">
        <f t="shared" si="39"/>
        <v>0</v>
      </c>
      <c r="E84" s="204">
        <f>C84+D84</f>
        <v>0</v>
      </c>
      <c r="F84" s="209"/>
      <c r="G84" s="205">
        <v>0</v>
      </c>
      <c r="H84" s="205">
        <v>0</v>
      </c>
      <c r="I84" s="204">
        <f>G84+H84</f>
        <v>0</v>
      </c>
      <c r="J84" s="205">
        <v>0</v>
      </c>
      <c r="K84" s="205">
        <v>0</v>
      </c>
      <c r="L84" s="204">
        <f>J84+K84</f>
        <v>0</v>
      </c>
    </row>
    <row r="85" spans="1:12" ht="15" x14ac:dyDescent="0.2">
      <c r="B85" s="94" t="s">
        <v>254</v>
      </c>
      <c r="C85" s="203">
        <f t="shared" si="39"/>
        <v>0</v>
      </c>
      <c r="D85" s="203">
        <f t="shared" si="39"/>
        <v>0</v>
      </c>
      <c r="E85" s="204">
        <f>C85+D85</f>
        <v>0</v>
      </c>
      <c r="F85" s="209"/>
      <c r="G85" s="205">
        <v>0</v>
      </c>
      <c r="H85" s="205">
        <v>0</v>
      </c>
      <c r="I85" s="204">
        <f>G85+H85</f>
        <v>0</v>
      </c>
      <c r="J85" s="205">
        <v>0</v>
      </c>
      <c r="K85" s="205">
        <v>0</v>
      </c>
      <c r="L85" s="204">
        <f>J85+K85</f>
        <v>0</v>
      </c>
    </row>
    <row r="86" spans="1:12" ht="15" x14ac:dyDescent="0.2">
      <c r="B86" s="94" t="s">
        <v>254</v>
      </c>
      <c r="C86" s="203">
        <f t="shared" si="39"/>
        <v>0</v>
      </c>
      <c r="D86" s="203">
        <f t="shared" si="39"/>
        <v>0</v>
      </c>
      <c r="E86" s="204">
        <f>C86+D86</f>
        <v>0</v>
      </c>
      <c r="F86" s="209"/>
      <c r="G86" s="205">
        <v>0</v>
      </c>
      <c r="H86" s="205">
        <v>0</v>
      </c>
      <c r="I86" s="204">
        <f>G86+H86</f>
        <v>0</v>
      </c>
      <c r="J86" s="205">
        <v>0</v>
      </c>
      <c r="K86" s="205">
        <v>0</v>
      </c>
      <c r="L86" s="204">
        <f>J86+K86</f>
        <v>0</v>
      </c>
    </row>
    <row r="87" spans="1:12" ht="15" x14ac:dyDescent="0.2">
      <c r="B87" s="94" t="s">
        <v>254</v>
      </c>
      <c r="C87" s="203">
        <f t="shared" si="39"/>
        <v>0</v>
      </c>
      <c r="D87" s="203">
        <f t="shared" si="39"/>
        <v>0</v>
      </c>
      <c r="E87" s="204">
        <f>C87+D87</f>
        <v>0</v>
      </c>
      <c r="F87" s="209"/>
      <c r="G87" s="205">
        <v>0</v>
      </c>
      <c r="H87" s="205">
        <v>0</v>
      </c>
      <c r="I87" s="204">
        <f>G87+H87</f>
        <v>0</v>
      </c>
      <c r="J87" s="205">
        <v>0</v>
      </c>
      <c r="K87" s="205">
        <v>0</v>
      </c>
      <c r="L87" s="204">
        <f>J87+K87</f>
        <v>0</v>
      </c>
    </row>
    <row r="88" spans="1:12" x14ac:dyDescent="0.2">
      <c r="B88" s="78"/>
      <c r="G88" s="97"/>
      <c r="H88" s="97"/>
      <c r="I88" s="97"/>
      <c r="J88" s="97"/>
      <c r="K88" s="97"/>
      <c r="L88" s="97"/>
    </row>
    <row r="89" spans="1:12" x14ac:dyDescent="0.2">
      <c r="B89" s="78"/>
      <c r="G89" s="97"/>
      <c r="H89" s="97"/>
      <c r="I89" s="97"/>
      <c r="J89" s="97"/>
      <c r="K89" s="97"/>
      <c r="L89" s="97"/>
    </row>
    <row r="90" spans="1:12" x14ac:dyDescent="0.2">
      <c r="B90" s="78"/>
      <c r="G90" s="97"/>
      <c r="H90" s="97"/>
      <c r="I90" s="97"/>
      <c r="J90" s="97"/>
      <c r="K90" s="97"/>
      <c r="L90" s="97"/>
    </row>
    <row r="91" spans="1:12" x14ac:dyDescent="0.2">
      <c r="B91" s="78"/>
      <c r="G91" s="97"/>
      <c r="H91" s="97"/>
      <c r="I91" s="97"/>
      <c r="J91" s="97"/>
      <c r="K91" s="97"/>
      <c r="L91" s="97"/>
    </row>
    <row r="92" spans="1:12" x14ac:dyDescent="0.2">
      <c r="B92" s="78"/>
      <c r="G92" s="97"/>
      <c r="H92" s="97"/>
      <c r="I92" s="97"/>
      <c r="J92" s="97"/>
      <c r="K92" s="97"/>
      <c r="L92" s="97"/>
    </row>
    <row r="93" spans="1:12" x14ac:dyDescent="0.2">
      <c r="B93" s="78"/>
      <c r="G93" s="97"/>
      <c r="H93" s="97"/>
      <c r="I93" s="97"/>
      <c r="J93" s="97"/>
      <c r="K93" s="97"/>
      <c r="L93" s="97"/>
    </row>
    <row r="94" spans="1:12" x14ac:dyDescent="0.2">
      <c r="B94" s="78"/>
      <c r="G94" s="97"/>
      <c r="H94" s="97"/>
      <c r="I94" s="97"/>
      <c r="J94" s="97"/>
      <c r="K94" s="97"/>
      <c r="L94" s="97"/>
    </row>
    <row r="95" spans="1:12" x14ac:dyDescent="0.2">
      <c r="B95" s="78"/>
      <c r="G95" s="97"/>
      <c r="H95" s="97"/>
      <c r="I95" s="97"/>
      <c r="J95" s="97"/>
      <c r="K95" s="97"/>
      <c r="L95" s="97"/>
    </row>
    <row r="96" spans="1:12" x14ac:dyDescent="0.2">
      <c r="B96" s="78"/>
      <c r="G96" s="97"/>
      <c r="H96" s="97"/>
      <c r="I96" s="97"/>
      <c r="J96" s="97"/>
      <c r="K96" s="97"/>
      <c r="L96" s="97"/>
    </row>
    <row r="97" spans="2:12" x14ac:dyDescent="0.2">
      <c r="B97" s="78"/>
      <c r="G97" s="97"/>
      <c r="H97" s="97"/>
      <c r="I97" s="97"/>
      <c r="J97" s="97"/>
      <c r="K97" s="97"/>
      <c r="L97" s="97"/>
    </row>
    <row r="98" spans="2:12" x14ac:dyDescent="0.2">
      <c r="B98" s="78"/>
      <c r="G98" s="97"/>
      <c r="H98" s="97"/>
      <c r="I98" s="97"/>
      <c r="J98" s="97"/>
      <c r="K98" s="97"/>
      <c r="L98" s="97"/>
    </row>
    <row r="99" spans="2:12" x14ac:dyDescent="0.2">
      <c r="B99" s="78"/>
      <c r="G99" s="97"/>
      <c r="H99" s="97"/>
      <c r="I99" s="97"/>
      <c r="J99" s="97"/>
      <c r="K99" s="97"/>
      <c r="L99" s="97"/>
    </row>
    <row r="100" spans="2:12" x14ac:dyDescent="0.2">
      <c r="B100" s="78"/>
      <c r="G100" s="97"/>
      <c r="H100" s="97"/>
      <c r="I100" s="97"/>
      <c r="J100" s="97"/>
      <c r="K100" s="97"/>
      <c r="L100" s="97"/>
    </row>
    <row r="101" spans="2:12" x14ac:dyDescent="0.2">
      <c r="B101" s="78"/>
      <c r="G101" s="97"/>
      <c r="H101" s="97"/>
      <c r="I101" s="97"/>
      <c r="J101" s="97"/>
      <c r="K101" s="97"/>
      <c r="L101" s="97"/>
    </row>
    <row r="102" spans="2:12" x14ac:dyDescent="0.2">
      <c r="B102" s="78"/>
      <c r="G102" s="97"/>
      <c r="H102" s="97"/>
      <c r="I102" s="97"/>
      <c r="J102" s="97"/>
      <c r="K102" s="97"/>
      <c r="L102" s="97"/>
    </row>
    <row r="103" spans="2:12" x14ac:dyDescent="0.2">
      <c r="B103" s="78"/>
      <c r="G103" s="97"/>
      <c r="H103" s="97"/>
      <c r="I103" s="97"/>
      <c r="J103" s="97"/>
      <c r="K103" s="97"/>
      <c r="L103" s="97"/>
    </row>
    <row r="104" spans="2:12" x14ac:dyDescent="0.2">
      <c r="B104" s="78"/>
      <c r="G104" s="97"/>
      <c r="H104" s="97"/>
      <c r="I104" s="97"/>
      <c r="J104" s="97"/>
      <c r="K104" s="97"/>
      <c r="L104" s="97"/>
    </row>
    <row r="105" spans="2:12" x14ac:dyDescent="0.2">
      <c r="B105" s="78"/>
      <c r="G105" s="97"/>
      <c r="H105" s="97"/>
      <c r="I105" s="97"/>
      <c r="J105" s="97"/>
      <c r="K105" s="97"/>
      <c r="L105" s="97"/>
    </row>
    <row r="106" spans="2:12" x14ac:dyDescent="0.2">
      <c r="B106" s="78"/>
      <c r="G106" s="97"/>
      <c r="H106" s="97"/>
      <c r="I106" s="97"/>
      <c r="J106" s="97"/>
      <c r="K106" s="97"/>
      <c r="L106" s="97"/>
    </row>
    <row r="107" spans="2:12" x14ac:dyDescent="0.2">
      <c r="B107" s="78"/>
      <c r="G107" s="97"/>
      <c r="H107" s="97"/>
      <c r="I107" s="97"/>
      <c r="J107" s="97"/>
      <c r="K107" s="97"/>
      <c r="L107" s="97"/>
    </row>
    <row r="108" spans="2:12" x14ac:dyDescent="0.2">
      <c r="B108" s="78"/>
      <c r="G108" s="97"/>
      <c r="H108" s="97"/>
      <c r="I108" s="97"/>
      <c r="J108" s="97"/>
      <c r="K108" s="97"/>
      <c r="L108" s="97"/>
    </row>
    <row r="109" spans="2:12" x14ac:dyDescent="0.2">
      <c r="B109" s="78"/>
    </row>
    <row r="110" spans="2:12" x14ac:dyDescent="0.2">
      <c r="B110" s="78"/>
    </row>
    <row r="111" spans="2:12" x14ac:dyDescent="0.2">
      <c r="B111" s="78"/>
    </row>
    <row r="112" spans="2:12" x14ac:dyDescent="0.2">
      <c r="B112" s="78"/>
    </row>
    <row r="113" spans="2:2" x14ac:dyDescent="0.2">
      <c r="B113" s="78"/>
    </row>
    <row r="114" spans="2:2" x14ac:dyDescent="0.2">
      <c r="B114" s="78"/>
    </row>
    <row r="115" spans="2:2" x14ac:dyDescent="0.2">
      <c r="B115" s="78"/>
    </row>
    <row r="116" spans="2:2" x14ac:dyDescent="0.2">
      <c r="B116" s="78"/>
    </row>
    <row r="117" spans="2:2" x14ac:dyDescent="0.2">
      <c r="B117" s="78"/>
    </row>
    <row r="118" spans="2:2" x14ac:dyDescent="0.2">
      <c r="B118" s="78"/>
    </row>
    <row r="119" spans="2:2" x14ac:dyDescent="0.2">
      <c r="B119" s="78"/>
    </row>
    <row r="120" spans="2:2" x14ac:dyDescent="0.2">
      <c r="B120" s="78"/>
    </row>
    <row r="121" spans="2:2" x14ac:dyDescent="0.2">
      <c r="B121" s="78"/>
    </row>
    <row r="122" spans="2:2" x14ac:dyDescent="0.2">
      <c r="B122" s="78"/>
    </row>
    <row r="123" spans="2:2" x14ac:dyDescent="0.2">
      <c r="B123" s="78"/>
    </row>
    <row r="124" spans="2:2" x14ac:dyDescent="0.2">
      <c r="B124" s="78"/>
    </row>
    <row r="125" spans="2:2" x14ac:dyDescent="0.2">
      <c r="B125" s="78"/>
    </row>
    <row r="126" spans="2:2" x14ac:dyDescent="0.2">
      <c r="B126" s="78"/>
    </row>
    <row r="127" spans="2:2" x14ac:dyDescent="0.2">
      <c r="B127" s="78"/>
    </row>
    <row r="128" spans="2:2" x14ac:dyDescent="0.2">
      <c r="B128" s="78"/>
    </row>
    <row r="129" spans="2:2" x14ac:dyDescent="0.2">
      <c r="B129" s="78"/>
    </row>
    <row r="130" spans="2:2" x14ac:dyDescent="0.2">
      <c r="B130" s="78"/>
    </row>
    <row r="131" spans="2:2" x14ac:dyDescent="0.2">
      <c r="B131" s="78"/>
    </row>
    <row r="132" spans="2:2" x14ac:dyDescent="0.2">
      <c r="B132" s="78"/>
    </row>
    <row r="133" spans="2:2" x14ac:dyDescent="0.2">
      <c r="B133" s="78"/>
    </row>
    <row r="134" spans="2:2" x14ac:dyDescent="0.2">
      <c r="B134" s="78"/>
    </row>
    <row r="135" spans="2:2" x14ac:dyDescent="0.2">
      <c r="B135" s="78"/>
    </row>
    <row r="136" spans="2:2" x14ac:dyDescent="0.2">
      <c r="B136" s="78"/>
    </row>
    <row r="137" spans="2:2" x14ac:dyDescent="0.2">
      <c r="B137" s="78"/>
    </row>
    <row r="138" spans="2:2" x14ac:dyDescent="0.2">
      <c r="B138" s="78"/>
    </row>
    <row r="139" spans="2:2" x14ac:dyDescent="0.2">
      <c r="B139" s="78"/>
    </row>
    <row r="140" spans="2:2" x14ac:dyDescent="0.2">
      <c r="B140" s="78"/>
    </row>
    <row r="141" spans="2:2" x14ac:dyDescent="0.2">
      <c r="B141" s="78"/>
    </row>
    <row r="142" spans="2:2" x14ac:dyDescent="0.2">
      <c r="B142" s="78"/>
    </row>
    <row r="143" spans="2:2" x14ac:dyDescent="0.2">
      <c r="B143" s="78"/>
    </row>
    <row r="144" spans="2:2" x14ac:dyDescent="0.2">
      <c r="B144" s="78"/>
    </row>
    <row r="145" spans="2:2" x14ac:dyDescent="0.2">
      <c r="B145" s="78"/>
    </row>
    <row r="146" spans="2:2" x14ac:dyDescent="0.2">
      <c r="B146" s="78"/>
    </row>
    <row r="147" spans="2:2" x14ac:dyDescent="0.2">
      <c r="B147" s="78"/>
    </row>
    <row r="148" spans="2:2" x14ac:dyDescent="0.2">
      <c r="B148" s="78"/>
    </row>
    <row r="149" spans="2:2" x14ac:dyDescent="0.2">
      <c r="B149" s="78"/>
    </row>
    <row r="150" spans="2:2" x14ac:dyDescent="0.2">
      <c r="B150" s="78"/>
    </row>
  </sheetData>
  <mergeCells count="22">
    <mergeCell ref="A67:B67"/>
    <mergeCell ref="A68:B68"/>
    <mergeCell ref="A1:E1"/>
    <mergeCell ref="A2:E2"/>
    <mergeCell ref="A3:E3"/>
    <mergeCell ref="A47:E47"/>
    <mergeCell ref="A4:E4"/>
    <mergeCell ref="A5:A6"/>
    <mergeCell ref="B5:B6"/>
    <mergeCell ref="A8:E8"/>
    <mergeCell ref="A13:B13"/>
    <mergeCell ref="A14:E14"/>
    <mergeCell ref="A16:B16"/>
    <mergeCell ref="A17:E17"/>
    <mergeCell ref="A41:B41"/>
    <mergeCell ref="A66:B66"/>
    <mergeCell ref="A42:E42"/>
    <mergeCell ref="A59:E59"/>
    <mergeCell ref="A58:B58"/>
    <mergeCell ref="A62:B62"/>
    <mergeCell ref="A63:E63"/>
    <mergeCell ref="A46:B4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48"/>
  <sheetViews>
    <sheetView showGridLines="0" topLeftCell="A23" zoomScale="85" zoomScaleNormal="85" workbookViewId="0">
      <selection activeCell="K27" sqref="K27"/>
    </sheetView>
  </sheetViews>
  <sheetFormatPr defaultColWidth="9.140625" defaultRowHeight="12" x14ac:dyDescent="0.2"/>
  <cols>
    <col min="1" max="1" width="6.7109375" style="63" customWidth="1"/>
    <col min="2" max="2" width="41.5703125" style="61" customWidth="1"/>
    <col min="3" max="3" width="12.7109375" style="62" customWidth="1"/>
    <col min="4" max="4" width="11.28515625" style="62" customWidth="1"/>
    <col min="5" max="9" width="12.7109375" style="62" customWidth="1"/>
    <col min="10" max="10" width="26.28515625" style="193" customWidth="1"/>
    <col min="11" max="11" width="32.28515625" style="193" customWidth="1"/>
    <col min="12" max="12" width="37.85546875" style="52" customWidth="1"/>
    <col min="13" max="16384" width="9.140625" style="52"/>
  </cols>
  <sheetData>
    <row r="1" spans="1:12" x14ac:dyDescent="0.2">
      <c r="A1" s="279" t="s">
        <v>299</v>
      </c>
      <c r="B1" s="279"/>
      <c r="C1" s="279"/>
      <c r="D1" s="279"/>
      <c r="E1" s="279"/>
      <c r="F1" s="279"/>
      <c r="G1" s="279"/>
      <c r="H1" s="279"/>
      <c r="I1" s="279"/>
    </row>
    <row r="2" spans="1:12" x14ac:dyDescent="0.2">
      <c r="A2" s="53"/>
      <c r="B2" s="54"/>
      <c r="C2" s="55"/>
      <c r="D2" s="55"/>
      <c r="E2" s="55"/>
      <c r="F2" s="55"/>
      <c r="G2" s="55"/>
      <c r="H2" s="55"/>
      <c r="I2" s="55"/>
    </row>
    <row r="3" spans="1:12" x14ac:dyDescent="0.2">
      <c r="A3" s="289" t="s">
        <v>8</v>
      </c>
      <c r="B3" s="287" t="s">
        <v>9</v>
      </c>
      <c r="C3" s="280" t="s">
        <v>10</v>
      </c>
      <c r="D3" s="280"/>
      <c r="E3" s="285" t="s">
        <v>47</v>
      </c>
      <c r="F3" s="280" t="s">
        <v>11</v>
      </c>
      <c r="G3" s="280"/>
      <c r="H3" s="285" t="s">
        <v>48</v>
      </c>
      <c r="I3" s="285" t="s">
        <v>4</v>
      </c>
      <c r="J3" s="191"/>
      <c r="K3" s="191"/>
      <c r="L3" s="52" t="s">
        <v>212</v>
      </c>
    </row>
    <row r="4" spans="1:12" ht="96" x14ac:dyDescent="0.2">
      <c r="A4" s="290"/>
      <c r="B4" s="288"/>
      <c r="C4" s="170" t="s">
        <v>72</v>
      </c>
      <c r="D4" s="170" t="s">
        <v>73</v>
      </c>
      <c r="E4" s="286"/>
      <c r="F4" s="170" t="s">
        <v>74</v>
      </c>
      <c r="G4" s="170" t="s">
        <v>75</v>
      </c>
      <c r="H4" s="286"/>
      <c r="I4" s="286"/>
      <c r="J4" s="188" t="s">
        <v>157</v>
      </c>
      <c r="K4" s="188" t="s">
        <v>158</v>
      </c>
    </row>
    <row r="5" spans="1:12" x14ac:dyDescent="0.2">
      <c r="A5" s="56" t="s">
        <v>36</v>
      </c>
      <c r="B5" s="281" t="s">
        <v>123</v>
      </c>
      <c r="C5" s="282"/>
      <c r="D5" s="282"/>
      <c r="E5" s="282"/>
      <c r="F5" s="282"/>
      <c r="G5" s="282"/>
      <c r="H5" s="282"/>
      <c r="I5" s="282"/>
      <c r="J5" s="191"/>
      <c r="K5" s="191"/>
    </row>
    <row r="6" spans="1:12" ht="36" x14ac:dyDescent="0.2">
      <c r="A6" s="56" t="s">
        <v>117</v>
      </c>
      <c r="B6" s="57" t="str">
        <f>'3 Foaie calcul'!B9</f>
        <v>Obţinerea terenului</v>
      </c>
      <c r="C6" s="58">
        <f>'3 Foaie calcul'!G9</f>
        <v>0</v>
      </c>
      <c r="D6" s="58">
        <f>'3 Foaie calcul'!H9</f>
        <v>0</v>
      </c>
      <c r="E6" s="58">
        <f>'3 Foaie calcul'!I9</f>
        <v>0</v>
      </c>
      <c r="F6" s="58">
        <f>'3 Foaie calcul'!J9</f>
        <v>0</v>
      </c>
      <c r="G6" s="58">
        <f>'3 Foaie calcul'!K9</f>
        <v>0</v>
      </c>
      <c r="H6" s="58">
        <f>'3 Foaie calcul'!L9</f>
        <v>0</v>
      </c>
      <c r="I6" s="58">
        <f>E6+H6</f>
        <v>0</v>
      </c>
      <c r="J6" s="189" t="s">
        <v>264</v>
      </c>
      <c r="K6" s="189" t="s">
        <v>263</v>
      </c>
      <c r="L6" s="111" t="str">
        <f>IF(E6&gt;SUM(C41*10%),"!!! Cheltuiala depaseste 10% din valoarea totala eligibila a proiectului","")</f>
        <v/>
      </c>
    </row>
    <row r="7" spans="1:12" x14ac:dyDescent="0.2">
      <c r="A7" s="56" t="s">
        <v>118</v>
      </c>
      <c r="B7" s="57" t="str">
        <f>'3 Foaie calcul'!B10</f>
        <v>Amenajarea terenului</v>
      </c>
      <c r="C7" s="58">
        <f>'3 Foaie calcul'!G10</f>
        <v>0</v>
      </c>
      <c r="D7" s="58">
        <f>'3 Foaie calcul'!H10</f>
        <v>0</v>
      </c>
      <c r="E7" s="58">
        <f>'3 Foaie calcul'!I10</f>
        <v>0</v>
      </c>
      <c r="F7" s="58">
        <f>'3 Foaie calcul'!J10</f>
        <v>0</v>
      </c>
      <c r="G7" s="58">
        <f>'3 Foaie calcul'!K10</f>
        <v>0</v>
      </c>
      <c r="H7" s="58">
        <f>'3 Foaie calcul'!L10</f>
        <v>0</v>
      </c>
      <c r="I7" s="58">
        <f>E7+H7</f>
        <v>0</v>
      </c>
      <c r="J7" s="189" t="s">
        <v>265</v>
      </c>
      <c r="K7" s="189" t="s">
        <v>266</v>
      </c>
    </row>
    <row r="8" spans="1:12" ht="36" x14ac:dyDescent="0.2">
      <c r="A8" s="56" t="s">
        <v>119</v>
      </c>
      <c r="B8" s="57" t="str">
        <f>'3 Foaie calcul'!B11</f>
        <v>Amenajări pentru protecţia mediului şi aducerea terenului la starea iniţială</v>
      </c>
      <c r="C8" s="58">
        <f>'3 Foaie calcul'!G11</f>
        <v>0</v>
      </c>
      <c r="D8" s="58">
        <f>'3 Foaie calcul'!H11</f>
        <v>0</v>
      </c>
      <c r="E8" s="58">
        <f>'3 Foaie calcul'!I11</f>
        <v>0</v>
      </c>
      <c r="F8" s="58">
        <f>'3 Foaie calcul'!J11</f>
        <v>0</v>
      </c>
      <c r="G8" s="58">
        <f>'3 Foaie calcul'!K11</f>
        <v>0</v>
      </c>
      <c r="H8" s="58">
        <f>'3 Foaie calcul'!L11</f>
        <v>0</v>
      </c>
      <c r="I8" s="58">
        <f>E8+H8</f>
        <v>0</v>
      </c>
      <c r="J8" s="189" t="s">
        <v>265</v>
      </c>
      <c r="K8" s="189" t="s">
        <v>267</v>
      </c>
    </row>
    <row r="9" spans="1:12" ht="24" x14ac:dyDescent="0.2">
      <c r="A9" s="56" t="s">
        <v>121</v>
      </c>
      <c r="B9" s="57" t="str">
        <f>'3 Foaie calcul'!B12</f>
        <v>Cheltuieli pentru relocarea/protecţia utilităţilor</v>
      </c>
      <c r="C9" s="58">
        <f>'3 Foaie calcul'!G12</f>
        <v>0</v>
      </c>
      <c r="D9" s="58">
        <f>'3 Foaie calcul'!H12</f>
        <v>0</v>
      </c>
      <c r="E9" s="58">
        <f>'3 Foaie calcul'!I12</f>
        <v>0</v>
      </c>
      <c r="F9" s="58">
        <f>'3 Foaie calcul'!J12</f>
        <v>0</v>
      </c>
      <c r="G9" s="58">
        <f>'3 Foaie calcul'!K12</f>
        <v>0</v>
      </c>
      <c r="H9" s="58">
        <f>'3 Foaie calcul'!L12</f>
        <v>0</v>
      </c>
      <c r="I9" s="58">
        <f>E9+H9</f>
        <v>0</v>
      </c>
      <c r="J9" s="189" t="s">
        <v>265</v>
      </c>
      <c r="K9" s="189" t="s">
        <v>268</v>
      </c>
    </row>
    <row r="10" spans="1:12" s="53" customFormat="1" x14ac:dyDescent="0.2">
      <c r="A10" s="65"/>
      <c r="B10" s="66" t="s">
        <v>15</v>
      </c>
      <c r="C10" s="67">
        <f>SUM(C6:C9)</f>
        <v>0</v>
      </c>
      <c r="D10" s="67">
        <f t="shared" ref="D10:I10" si="0">SUM(D6:D9)</f>
        <v>0</v>
      </c>
      <c r="E10" s="67">
        <f t="shared" si="0"/>
        <v>0</v>
      </c>
      <c r="F10" s="67">
        <f t="shared" si="0"/>
        <v>0</v>
      </c>
      <c r="G10" s="67">
        <f t="shared" si="0"/>
        <v>0</v>
      </c>
      <c r="H10" s="67">
        <f t="shared" si="0"/>
        <v>0</v>
      </c>
      <c r="I10" s="67">
        <f t="shared" si="0"/>
        <v>0</v>
      </c>
      <c r="J10" s="191"/>
      <c r="K10" s="191"/>
    </row>
    <row r="11" spans="1:12" hidden="1" x14ac:dyDescent="0.2">
      <c r="A11" s="56" t="s">
        <v>37</v>
      </c>
      <c r="B11" s="283" t="s">
        <v>159</v>
      </c>
      <c r="C11" s="284"/>
      <c r="D11" s="284"/>
      <c r="E11" s="284"/>
      <c r="F11" s="284"/>
      <c r="G11" s="284"/>
      <c r="H11" s="284"/>
      <c r="I11" s="284"/>
      <c r="J11" s="191"/>
      <c r="K11" s="191"/>
    </row>
    <row r="12" spans="1:12" ht="24" hidden="1" x14ac:dyDescent="0.2">
      <c r="A12" s="59" t="s">
        <v>16</v>
      </c>
      <c r="B12" s="51" t="str">
        <f>'3 Foaie calcul'!B15</f>
        <v>Cheltuieli pentru asigurarea utilităţilor necesare obiectivului de investiţii</v>
      </c>
      <c r="C12" s="58">
        <f>'3 Foaie calcul'!G15</f>
        <v>0</v>
      </c>
      <c r="D12" s="58">
        <f>'3 Foaie calcul'!H15</f>
        <v>0</v>
      </c>
      <c r="E12" s="58">
        <f>C12+D12</f>
        <v>0</v>
      </c>
      <c r="F12" s="58">
        <f>'3 Foaie calcul'!J15</f>
        <v>0</v>
      </c>
      <c r="G12" s="58">
        <f>'3 Foaie calcul'!K15</f>
        <v>0</v>
      </c>
      <c r="H12" s="58">
        <f>F12+G12</f>
        <v>0</v>
      </c>
      <c r="I12" s="58">
        <f>E12+H12</f>
        <v>0</v>
      </c>
      <c r="J12" s="191">
        <v>13</v>
      </c>
      <c r="K12" s="191">
        <v>40</v>
      </c>
    </row>
    <row r="13" spans="1:12" s="53" customFormat="1" hidden="1" x14ac:dyDescent="0.2">
      <c r="A13" s="65"/>
      <c r="B13" s="66" t="s">
        <v>17</v>
      </c>
      <c r="C13" s="67">
        <f>SUM(C12:C12)</f>
        <v>0</v>
      </c>
      <c r="D13" s="67">
        <f>SUM(D12:D12)</f>
        <v>0</v>
      </c>
      <c r="E13" s="67">
        <f>C13+D13</f>
        <v>0</v>
      </c>
      <c r="F13" s="67">
        <f>SUM(F12:F12)</f>
        <v>0</v>
      </c>
      <c r="G13" s="67">
        <f>SUM(G12:G12)</f>
        <v>0</v>
      </c>
      <c r="H13" s="67">
        <f>F13+G13</f>
        <v>0</v>
      </c>
      <c r="I13" s="67">
        <f>E13+H13</f>
        <v>0</v>
      </c>
      <c r="J13" s="191"/>
      <c r="K13" s="191"/>
    </row>
    <row r="14" spans="1:12" x14ac:dyDescent="0.2">
      <c r="A14" s="56" t="s">
        <v>37</v>
      </c>
      <c r="B14" s="283" t="s">
        <v>39</v>
      </c>
      <c r="C14" s="284"/>
      <c r="D14" s="284"/>
      <c r="E14" s="284"/>
      <c r="F14" s="284"/>
      <c r="G14" s="284"/>
      <c r="H14" s="284"/>
      <c r="I14" s="284"/>
      <c r="J14" s="191"/>
      <c r="K14" s="191"/>
    </row>
    <row r="15" spans="1:12" x14ac:dyDescent="0.2">
      <c r="A15" s="79" t="str">
        <f>'3 Foaie calcul'!A18</f>
        <v>2.1.</v>
      </c>
      <c r="B15" s="51" t="str">
        <f>'3 Foaie calcul'!B19</f>
        <v>Studii de teren</v>
      </c>
      <c r="C15" s="58">
        <f>'3 Foaie calcul'!G18</f>
        <v>0</v>
      </c>
      <c r="D15" s="58">
        <f>'3 Foaie calcul'!H18</f>
        <v>0</v>
      </c>
      <c r="E15" s="58">
        <f>'3 Foaie calcul'!I18</f>
        <v>0</v>
      </c>
      <c r="F15" s="58">
        <f>'3 Foaie calcul'!J18</f>
        <v>0</v>
      </c>
      <c r="G15" s="58">
        <f>'3 Foaie calcul'!K18</f>
        <v>0</v>
      </c>
      <c r="H15" s="58">
        <f>'3 Foaie calcul'!L18</f>
        <v>0</v>
      </c>
      <c r="I15" s="58">
        <f>E15+H15</f>
        <v>0</v>
      </c>
      <c r="J15" s="189" t="s">
        <v>269</v>
      </c>
      <c r="K15" s="189" t="s">
        <v>270</v>
      </c>
    </row>
    <row r="16" spans="1:12" ht="36.75" customHeight="1" x14ac:dyDescent="0.2">
      <c r="A16" s="79" t="str">
        <f>'3 Foaie calcul'!A22</f>
        <v xml:space="preserve">2.2. </v>
      </c>
      <c r="B16" s="51" t="str">
        <f>'3 Foaie calcul'!B22</f>
        <v>Documentaţii-suport şi cheltuieli pentru obţinerea de avize, acorduri şi autorizaţii</v>
      </c>
      <c r="C16" s="58">
        <f>'3 Foaie calcul'!G22</f>
        <v>0</v>
      </c>
      <c r="D16" s="58">
        <f>'3 Foaie calcul'!H22</f>
        <v>0</v>
      </c>
      <c r="E16" s="58">
        <f>'3 Foaie calcul'!I22</f>
        <v>0</v>
      </c>
      <c r="F16" s="58">
        <f>'3 Foaie calcul'!J22</f>
        <v>0</v>
      </c>
      <c r="G16" s="58">
        <f>'3 Foaie calcul'!K22</f>
        <v>0</v>
      </c>
      <c r="H16" s="58">
        <f>'3 Foaie calcul'!L22</f>
        <v>0</v>
      </c>
      <c r="I16" s="58">
        <f>E16+H16</f>
        <v>0</v>
      </c>
      <c r="J16" s="189" t="s">
        <v>269</v>
      </c>
      <c r="K16" s="189" t="s">
        <v>271</v>
      </c>
    </row>
    <row r="17" spans="1:12" s="185" customFormat="1" ht="192" x14ac:dyDescent="0.2">
      <c r="A17" s="183" t="str">
        <f>'3 Foaie calcul'!A23</f>
        <v>2.3.</v>
      </c>
      <c r="B17" s="186" t="str">
        <f>'3 Foaie calcul'!B23</f>
        <v>Proiectare</v>
      </c>
      <c r="C17" s="184">
        <f>'3 Foaie calcul'!G23</f>
        <v>0</v>
      </c>
      <c r="D17" s="184">
        <f>'3 Foaie calcul'!H23</f>
        <v>0</v>
      </c>
      <c r="E17" s="184">
        <f>'3 Foaie calcul'!I23</f>
        <v>0</v>
      </c>
      <c r="F17" s="184">
        <f>'3 Foaie calcul'!J23</f>
        <v>0</v>
      </c>
      <c r="G17" s="184">
        <f>'3 Foaie calcul'!K23</f>
        <v>0</v>
      </c>
      <c r="H17" s="184">
        <f>'3 Foaie calcul'!L23</f>
        <v>0</v>
      </c>
      <c r="I17" s="184">
        <f>E17+H17</f>
        <v>0</v>
      </c>
      <c r="J17" s="189" t="s">
        <v>269</v>
      </c>
      <c r="K17" s="190" t="s">
        <v>284</v>
      </c>
    </row>
    <row r="18" spans="1:12" ht="48" x14ac:dyDescent="0.2">
      <c r="A18" s="79" t="str">
        <f>'3 Foaie calcul'!A30</f>
        <v>2.4.</v>
      </c>
      <c r="B18" s="79" t="str">
        <f>'3 Foaie calcul'!B30</f>
        <v>Consultanţă</v>
      </c>
      <c r="C18" s="58">
        <f>'3 Foaie calcul'!G30-'3 Foaie calcul'!G35</f>
        <v>0</v>
      </c>
      <c r="D18" s="58">
        <f>'3 Foaie calcul'!H30-'3 Foaie calcul'!H35</f>
        <v>0</v>
      </c>
      <c r="E18" s="58">
        <f>'3 Foaie calcul'!I30-'3 Foaie calcul'!I35</f>
        <v>0</v>
      </c>
      <c r="F18" s="58">
        <f>'3 Foaie calcul'!J30-'3 Foaie calcul'!J35</f>
        <v>0</v>
      </c>
      <c r="G18" s="58">
        <f>'3 Foaie calcul'!K30-'3 Foaie calcul'!K35</f>
        <v>0</v>
      </c>
      <c r="H18" s="58">
        <f>'3 Foaie calcul'!L30-'3 Foaie calcul'!L35</f>
        <v>0</v>
      </c>
      <c r="I18" s="58">
        <f>E18+H18</f>
        <v>0</v>
      </c>
      <c r="J18" s="189" t="s">
        <v>269</v>
      </c>
      <c r="K18" s="190" t="s">
        <v>277</v>
      </c>
    </row>
    <row r="19" spans="1:12" ht="48" x14ac:dyDescent="0.2">
      <c r="A19" s="79" t="str">
        <f>'3 Foaie calcul'!A36</f>
        <v>2.5.</v>
      </c>
      <c r="B19" s="79" t="str">
        <f>'3 Foaie calcul'!B36</f>
        <v>Asistenţă tehnică</v>
      </c>
      <c r="C19" s="58">
        <f>'3 Foaie calcul'!G36</f>
        <v>0</v>
      </c>
      <c r="D19" s="58">
        <f>'3 Foaie calcul'!H36</f>
        <v>0</v>
      </c>
      <c r="E19" s="58">
        <f>'3 Foaie calcul'!I36</f>
        <v>0</v>
      </c>
      <c r="F19" s="58">
        <f>'3 Foaie calcul'!J36</f>
        <v>0</v>
      </c>
      <c r="G19" s="58">
        <f>'3 Foaie calcul'!K36</f>
        <v>0</v>
      </c>
      <c r="H19" s="58">
        <f>'3 Foaie calcul'!L36</f>
        <v>0</v>
      </c>
      <c r="I19" s="58">
        <f>E19+H19</f>
        <v>0</v>
      </c>
      <c r="J19" s="189" t="s">
        <v>269</v>
      </c>
      <c r="K19" s="190" t="s">
        <v>282</v>
      </c>
    </row>
    <row r="20" spans="1:12" s="53" customFormat="1" x14ac:dyDescent="0.2">
      <c r="A20" s="65"/>
      <c r="B20" s="66" t="s">
        <v>17</v>
      </c>
      <c r="C20" s="67">
        <f t="shared" ref="C20:I20" si="1">SUM(C15:C19)</f>
        <v>0</v>
      </c>
      <c r="D20" s="67">
        <f t="shared" si="1"/>
        <v>0</v>
      </c>
      <c r="E20" s="67">
        <f t="shared" si="1"/>
        <v>0</v>
      </c>
      <c r="F20" s="67">
        <f t="shared" si="1"/>
        <v>0</v>
      </c>
      <c r="G20" s="67">
        <f t="shared" si="1"/>
        <v>0</v>
      </c>
      <c r="H20" s="67">
        <f t="shared" si="1"/>
        <v>0</v>
      </c>
      <c r="I20" s="67">
        <f t="shared" si="1"/>
        <v>0</v>
      </c>
      <c r="J20" s="191"/>
      <c r="K20" s="191"/>
      <c r="L20" s="111" t="str">
        <f>IF(E20&gt;SUM(E25*10%),"!!! Cheltuiala depaseste 10% din valoarea cheltuielilor eligibile cap. 3","")</f>
        <v/>
      </c>
    </row>
    <row r="21" spans="1:12" x14ac:dyDescent="0.2">
      <c r="A21" s="56" t="s">
        <v>38</v>
      </c>
      <c r="B21" s="283" t="s">
        <v>41</v>
      </c>
      <c r="C21" s="284"/>
      <c r="D21" s="284"/>
      <c r="E21" s="284"/>
      <c r="F21" s="284"/>
      <c r="G21" s="284"/>
      <c r="H21" s="284"/>
      <c r="I21" s="284"/>
      <c r="J21" s="191"/>
      <c r="K21" s="191"/>
    </row>
    <row r="22" spans="1:12" ht="60" x14ac:dyDescent="0.2">
      <c r="A22" s="79" t="str">
        <f>'3 Foaie calcul'!A43</f>
        <v>3.1.</v>
      </c>
      <c r="B22" s="57" t="str">
        <f>'3 Foaie calcul'!B43</f>
        <v>Construcţii şi instalaţii</v>
      </c>
      <c r="C22" s="58">
        <f>'3 Foaie calcul'!G43</f>
        <v>0</v>
      </c>
      <c r="D22" s="58">
        <f>'3 Foaie calcul'!H43</f>
        <v>0</v>
      </c>
      <c r="E22" s="58">
        <f>'3 Foaie calcul'!I43</f>
        <v>0</v>
      </c>
      <c r="F22" s="58">
        <f>'3 Foaie calcul'!J43</f>
        <v>0</v>
      </c>
      <c r="G22" s="58">
        <f>'3 Foaie calcul'!K43</f>
        <v>0</v>
      </c>
      <c r="H22" s="58">
        <f>'3 Foaie calcul'!L43</f>
        <v>0</v>
      </c>
      <c r="I22" s="58">
        <f>E22+H22</f>
        <v>0</v>
      </c>
      <c r="J22" s="191" t="s">
        <v>272</v>
      </c>
      <c r="K22" s="190" t="s">
        <v>285</v>
      </c>
    </row>
    <row r="23" spans="1:12" ht="90" customHeight="1" x14ac:dyDescent="0.2">
      <c r="A23" s="79" t="str">
        <f>'3 Foaie calcul'!A44</f>
        <v>3.2.</v>
      </c>
      <c r="B23" s="57" t="str">
        <f>'3 Foaie calcul'!B44</f>
        <v>Dotări</v>
      </c>
      <c r="C23" s="58">
        <f>'3 Foaie calcul'!G44</f>
        <v>0</v>
      </c>
      <c r="D23" s="58">
        <f>'3 Foaie calcul'!H44</f>
        <v>0</v>
      </c>
      <c r="E23" s="58">
        <f>'3 Foaie calcul'!I44</f>
        <v>0</v>
      </c>
      <c r="F23" s="58">
        <f>'3 Foaie calcul'!J44</f>
        <v>0</v>
      </c>
      <c r="G23" s="58">
        <f>'3 Foaie calcul'!K44</f>
        <v>0</v>
      </c>
      <c r="H23" s="58">
        <f>'3 Foaie calcul'!L44</f>
        <v>0</v>
      </c>
      <c r="I23" s="58">
        <f>E23+H23</f>
        <v>0</v>
      </c>
      <c r="J23" s="200" t="s">
        <v>274</v>
      </c>
      <c r="K23" s="190" t="s">
        <v>273</v>
      </c>
    </row>
    <row r="24" spans="1:12" ht="24" x14ac:dyDescent="0.2">
      <c r="A24" s="79" t="str">
        <f>'3 Foaie calcul'!A45</f>
        <v xml:space="preserve">3.3. </v>
      </c>
      <c r="B24" s="57" t="str">
        <f>'3 Foaie calcul'!B45</f>
        <v>Active necorporale</v>
      </c>
      <c r="C24" s="58">
        <f>'3 Foaie calcul'!G45</f>
        <v>0</v>
      </c>
      <c r="D24" s="58">
        <f>'3 Foaie calcul'!H45</f>
        <v>0</v>
      </c>
      <c r="E24" s="58">
        <f>'3 Foaie calcul'!I45</f>
        <v>0</v>
      </c>
      <c r="F24" s="58">
        <f>'3 Foaie calcul'!J45</f>
        <v>0</v>
      </c>
      <c r="G24" s="58">
        <f>'3 Foaie calcul'!K45</f>
        <v>0</v>
      </c>
      <c r="H24" s="58">
        <f>'3 Foaie calcul'!L45</f>
        <v>0</v>
      </c>
      <c r="I24" s="58">
        <f>E24+H24</f>
        <v>0</v>
      </c>
      <c r="J24" s="190" t="s">
        <v>276</v>
      </c>
      <c r="K24" s="191" t="s">
        <v>275</v>
      </c>
    </row>
    <row r="25" spans="1:12" s="53" customFormat="1" x14ac:dyDescent="0.2">
      <c r="A25" s="65"/>
      <c r="B25" s="66" t="s">
        <v>205</v>
      </c>
      <c r="C25" s="67">
        <f>SUM(C22:C24)</f>
        <v>0</v>
      </c>
      <c r="D25" s="67">
        <f t="shared" ref="D25:I25" si="2">SUM(D22:D24)</f>
        <v>0</v>
      </c>
      <c r="E25" s="67">
        <f t="shared" si="2"/>
        <v>0</v>
      </c>
      <c r="F25" s="67">
        <f t="shared" si="2"/>
        <v>0</v>
      </c>
      <c r="G25" s="67">
        <f t="shared" si="2"/>
        <v>0</v>
      </c>
      <c r="H25" s="67">
        <f t="shared" si="2"/>
        <v>0</v>
      </c>
      <c r="I25" s="67">
        <f t="shared" si="2"/>
        <v>0</v>
      </c>
      <c r="J25" s="191"/>
      <c r="K25" s="191"/>
    </row>
    <row r="26" spans="1:12" x14ac:dyDescent="0.2">
      <c r="A26" s="56" t="s">
        <v>40</v>
      </c>
      <c r="B26" s="283" t="s">
        <v>43</v>
      </c>
      <c r="C26" s="284"/>
      <c r="D26" s="284"/>
      <c r="E26" s="284"/>
      <c r="F26" s="284"/>
      <c r="G26" s="284"/>
      <c r="H26" s="284"/>
      <c r="I26" s="284"/>
      <c r="J26" s="191"/>
      <c r="K26" s="191"/>
    </row>
    <row r="27" spans="1:12" ht="60" x14ac:dyDescent="0.2">
      <c r="A27" s="79" t="str">
        <f>'3 Foaie calcul'!A48</f>
        <v>4.1.</v>
      </c>
      <c r="B27" s="57" t="str">
        <f>'3 Foaie calcul'!B48</f>
        <v>Organizare de şantier</v>
      </c>
      <c r="C27" s="58">
        <f>'3 Foaie calcul'!G48</f>
        <v>0</v>
      </c>
      <c r="D27" s="58">
        <f>'3 Foaie calcul'!H48</f>
        <v>0</v>
      </c>
      <c r="E27" s="58">
        <f>'3 Foaie calcul'!I48</f>
        <v>0</v>
      </c>
      <c r="F27" s="58">
        <f>'3 Foaie calcul'!J48</f>
        <v>0</v>
      </c>
      <c r="G27" s="58">
        <f>'3 Foaie calcul'!K48</f>
        <v>0</v>
      </c>
      <c r="H27" s="58">
        <f>'3 Foaie calcul'!L48</f>
        <v>0</v>
      </c>
      <c r="I27" s="58">
        <f>E27+H27</f>
        <v>0</v>
      </c>
      <c r="J27" s="191" t="s">
        <v>265</v>
      </c>
      <c r="K27" s="190" t="s">
        <v>278</v>
      </c>
    </row>
    <row r="28" spans="1:12" ht="144" x14ac:dyDescent="0.2">
      <c r="A28" s="79" t="str">
        <f>'3 Foaie calcul'!A51</f>
        <v>4.2.</v>
      </c>
      <c r="B28" s="57" t="str">
        <f>'3 Foaie calcul'!B51</f>
        <v>Comisioane, cote, taxe, costul creditului</v>
      </c>
      <c r="C28" s="58">
        <f>'3 Foaie calcul'!G51</f>
        <v>0</v>
      </c>
      <c r="D28" s="58">
        <f>'3 Foaie calcul'!H51</f>
        <v>0</v>
      </c>
      <c r="E28" s="58">
        <f>'3 Foaie calcul'!I51</f>
        <v>0</v>
      </c>
      <c r="F28" s="58">
        <f>'3 Foaie calcul'!J51</f>
        <v>0</v>
      </c>
      <c r="G28" s="58">
        <f>'3 Foaie calcul'!K51</f>
        <v>0</v>
      </c>
      <c r="H28" s="58">
        <f>'3 Foaie calcul'!L51</f>
        <v>0</v>
      </c>
      <c r="I28" s="58">
        <f>E28+H28</f>
        <v>0</v>
      </c>
      <c r="J28" s="191" t="s">
        <v>279</v>
      </c>
      <c r="K28" s="190" t="s">
        <v>290</v>
      </c>
    </row>
    <row r="29" spans="1:12" x14ac:dyDescent="0.2">
      <c r="A29" s="79" t="str">
        <f>'3 Foaie calcul'!A57</f>
        <v>4.3.</v>
      </c>
      <c r="B29" s="57" t="str">
        <f>'3 Foaie calcul'!B57</f>
        <v>Cheltuieli diverse şi neprevăzute</v>
      </c>
      <c r="C29" s="58">
        <f>'3 Foaie calcul'!G57</f>
        <v>0</v>
      </c>
      <c r="D29" s="58">
        <f>'3 Foaie calcul'!H57</f>
        <v>0</v>
      </c>
      <c r="E29" s="58">
        <f>'3 Foaie calcul'!I57</f>
        <v>0</v>
      </c>
      <c r="F29" s="58">
        <f>'3 Foaie calcul'!J57</f>
        <v>0</v>
      </c>
      <c r="G29" s="58">
        <f>'3 Foaie calcul'!K57</f>
        <v>0</v>
      </c>
      <c r="H29" s="58">
        <f>'3 Foaie calcul'!L57</f>
        <v>0</v>
      </c>
      <c r="I29" s="58">
        <f>E29+H29</f>
        <v>0</v>
      </c>
      <c r="J29" s="191" t="s">
        <v>265</v>
      </c>
      <c r="K29" s="191" t="s">
        <v>280</v>
      </c>
      <c r="L29" s="111" t="str">
        <f>IF(E29&gt;SUM((E25+E7+E8+E9)*10%),"!!! Cheltuiala depaseste 10% din valoarea cheltuielilor eligibile cap. 3","")</f>
        <v/>
      </c>
    </row>
    <row r="30" spans="1:12" s="53" customFormat="1" x14ac:dyDescent="0.2">
      <c r="A30" s="65"/>
      <c r="B30" s="66" t="s">
        <v>18</v>
      </c>
      <c r="C30" s="67">
        <f>SUM(C27:C29)</f>
        <v>0</v>
      </c>
      <c r="D30" s="67">
        <f>SUM(D27:D29)</f>
        <v>0</v>
      </c>
      <c r="E30" s="67">
        <f>C30+D30</f>
        <v>0</v>
      </c>
      <c r="F30" s="67">
        <f>SUM(F27:F29)</f>
        <v>0</v>
      </c>
      <c r="G30" s="67">
        <f>SUM(G27:G29)</f>
        <v>0</v>
      </c>
      <c r="H30" s="67">
        <f>F30+G30</f>
        <v>0</v>
      </c>
      <c r="I30" s="67">
        <f>E30+H30</f>
        <v>0</v>
      </c>
      <c r="J30" s="191"/>
      <c r="K30" s="191"/>
    </row>
    <row r="31" spans="1:12" x14ac:dyDescent="0.2">
      <c r="A31" s="56" t="s">
        <v>42</v>
      </c>
      <c r="B31" s="283" t="str">
        <f>'3 Foaie calcul'!B60</f>
        <v>Cheltuieli pentru informare şi publicitate</v>
      </c>
      <c r="C31" s="284"/>
      <c r="D31" s="284"/>
      <c r="E31" s="284"/>
      <c r="F31" s="284"/>
      <c r="G31" s="284"/>
      <c r="H31" s="284"/>
      <c r="I31" s="284"/>
      <c r="J31" s="191"/>
      <c r="K31" s="191"/>
    </row>
    <row r="32" spans="1:12" ht="39.75" customHeight="1" x14ac:dyDescent="0.2">
      <c r="A32" s="59" t="s">
        <v>207</v>
      </c>
      <c r="B32" s="57" t="str">
        <f>'3 Foaie calcul'!B61</f>
        <v xml:space="preserve">Cheltuieli cu activitățile obligatorii de informare și publicitate aferente proiectului  </v>
      </c>
      <c r="C32" s="58">
        <f>'3 Foaie calcul'!G61</f>
        <v>0</v>
      </c>
      <c r="D32" s="58">
        <f>'3 Foaie calcul'!H61</f>
        <v>0</v>
      </c>
      <c r="E32" s="58">
        <f>'3 Foaie calcul'!I61</f>
        <v>0</v>
      </c>
      <c r="F32" s="58">
        <f>'3 Foaie calcul'!J61</f>
        <v>0</v>
      </c>
      <c r="G32" s="58">
        <f>'3 Foaie calcul'!K61</f>
        <v>0</v>
      </c>
      <c r="H32" s="58">
        <f>'3 Foaie calcul'!L61</f>
        <v>0</v>
      </c>
      <c r="I32" s="58">
        <f>E32+H32</f>
        <v>0</v>
      </c>
      <c r="J32" s="191" t="s">
        <v>269</v>
      </c>
      <c r="K32" s="190" t="s">
        <v>281</v>
      </c>
      <c r="L32" s="111" t="str">
        <f>IF(E32&gt;20000,"!!! Cheltuiala depaseste 10% din valoarea cheltuielilor eligibile cap. 3","")</f>
        <v/>
      </c>
    </row>
    <row r="33" spans="1:15" x14ac:dyDescent="0.2">
      <c r="A33" s="59"/>
      <c r="B33" s="57"/>
      <c r="C33" s="58"/>
      <c r="D33" s="58"/>
      <c r="E33" s="58">
        <f>C33+D33</f>
        <v>0</v>
      </c>
      <c r="F33" s="58"/>
      <c r="G33" s="58"/>
      <c r="H33" s="58">
        <f>F33+G33</f>
        <v>0</v>
      </c>
      <c r="I33" s="58"/>
      <c r="J33" s="191"/>
      <c r="K33" s="191"/>
    </row>
    <row r="34" spans="1:15" s="53" customFormat="1" x14ac:dyDescent="0.2">
      <c r="A34" s="68"/>
      <c r="B34" s="66" t="s">
        <v>35</v>
      </c>
      <c r="C34" s="67">
        <f t="shared" ref="C34:I34" si="3">SUM(C32:C32)</f>
        <v>0</v>
      </c>
      <c r="D34" s="67">
        <f t="shared" si="3"/>
        <v>0</v>
      </c>
      <c r="E34" s="67">
        <f t="shared" si="3"/>
        <v>0</v>
      </c>
      <c r="F34" s="67">
        <f t="shared" si="3"/>
        <v>0</v>
      </c>
      <c r="G34" s="67">
        <f t="shared" si="3"/>
        <v>0</v>
      </c>
      <c r="H34" s="67">
        <f t="shared" si="3"/>
        <v>0</v>
      </c>
      <c r="I34" s="67">
        <f t="shared" si="3"/>
        <v>0</v>
      </c>
      <c r="J34" s="191"/>
      <c r="K34" s="191"/>
    </row>
    <row r="35" spans="1:15" s="53" customFormat="1" x14ac:dyDescent="0.2">
      <c r="A35" s="69"/>
      <c r="B35" s="70" t="s">
        <v>20</v>
      </c>
      <c r="C35" s="71">
        <f t="shared" ref="C35:I35" si="4">C34+C30+C25+C20+C10</f>
        <v>0</v>
      </c>
      <c r="D35" s="71">
        <f t="shared" si="4"/>
        <v>0</v>
      </c>
      <c r="E35" s="71">
        <f t="shared" si="4"/>
        <v>0</v>
      </c>
      <c r="F35" s="71">
        <f t="shared" si="4"/>
        <v>0</v>
      </c>
      <c r="G35" s="71">
        <f t="shared" si="4"/>
        <v>0</v>
      </c>
      <c r="H35" s="71">
        <f t="shared" si="4"/>
        <v>0</v>
      </c>
      <c r="I35" s="71">
        <f t="shared" si="4"/>
        <v>0</v>
      </c>
      <c r="J35" s="192"/>
      <c r="K35" s="199"/>
      <c r="L35" s="74"/>
    </row>
    <row r="36" spans="1:15" x14ac:dyDescent="0.2">
      <c r="A36" s="60"/>
      <c r="J36" s="194"/>
      <c r="K36" s="195"/>
      <c r="L36" s="72"/>
    </row>
    <row r="37" spans="1:15" x14ac:dyDescent="0.2">
      <c r="B37" s="64"/>
      <c r="D37" s="154"/>
      <c r="E37" s="154"/>
      <c r="F37" s="154"/>
      <c r="G37" s="154"/>
      <c r="H37" s="154"/>
      <c r="I37" s="154"/>
      <c r="J37" s="195"/>
      <c r="K37" s="195"/>
      <c r="L37" s="73"/>
      <c r="M37" s="156"/>
    </row>
    <row r="38" spans="1:15" x14ac:dyDescent="0.2">
      <c r="A38" s="45" t="s">
        <v>49</v>
      </c>
      <c r="B38" s="46" t="s">
        <v>21</v>
      </c>
      <c r="C38" s="181" t="s">
        <v>46</v>
      </c>
      <c r="D38" s="159">
        <f>C41/'1-Date proiect'!B15</f>
        <v>0</v>
      </c>
      <c r="E38" s="159" t="s">
        <v>233</v>
      </c>
      <c r="F38" s="159">
        <v>5000000</v>
      </c>
      <c r="G38" s="159">
        <v>50000000</v>
      </c>
      <c r="H38" s="154"/>
      <c r="I38" s="154"/>
      <c r="J38" s="195"/>
      <c r="K38" s="195"/>
      <c r="L38" s="73"/>
      <c r="M38" s="156"/>
    </row>
    <row r="39" spans="1:15" x14ac:dyDescent="0.2">
      <c r="A39" s="47" t="s">
        <v>22</v>
      </c>
      <c r="B39" s="45" t="s">
        <v>23</v>
      </c>
      <c r="C39" s="48">
        <f>I35</f>
        <v>0</v>
      </c>
      <c r="D39" s="151"/>
      <c r="E39" s="152"/>
      <c r="F39" s="152"/>
      <c r="G39" s="152"/>
      <c r="H39" s="152"/>
      <c r="I39" s="152"/>
      <c r="J39" s="196"/>
      <c r="K39" s="195"/>
      <c r="L39" s="153"/>
      <c r="M39" s="156"/>
    </row>
    <row r="40" spans="1:15" ht="12.75" x14ac:dyDescent="0.2">
      <c r="A40" s="47" t="s">
        <v>55</v>
      </c>
      <c r="B40" s="47" t="s">
        <v>64</v>
      </c>
      <c r="C40" s="49">
        <f>H35</f>
        <v>0</v>
      </c>
      <c r="D40" s="293"/>
      <c r="E40" s="294"/>
      <c r="F40" s="294"/>
      <c r="G40" s="294"/>
      <c r="H40" s="294"/>
      <c r="I40" s="154"/>
      <c r="J40" s="195"/>
      <c r="K40" s="195"/>
      <c r="L40" s="73"/>
      <c r="M40" s="156"/>
    </row>
    <row r="41" spans="1:15" ht="12.75" x14ac:dyDescent="0.2">
      <c r="A41" s="47" t="s">
        <v>56</v>
      </c>
      <c r="B41" s="47" t="s">
        <v>24</v>
      </c>
      <c r="C41" s="49">
        <f>C39-C40</f>
        <v>0</v>
      </c>
      <c r="D41" s="293" t="str">
        <f>IF(D38&lt;F38,"!!! Valoarea minima eligibila este mai mica decat 5.000.000 euro","")</f>
        <v>!!! Valoarea minima eligibila este mai mica decat 5.000.000 euro</v>
      </c>
      <c r="E41" s="294"/>
      <c r="F41" s="294"/>
      <c r="G41" s="294"/>
      <c r="H41" s="294"/>
      <c r="I41" s="155"/>
      <c r="J41" s="195"/>
      <c r="K41" s="195"/>
      <c r="L41" s="73"/>
      <c r="M41" s="156"/>
    </row>
    <row r="42" spans="1:15" ht="12.75" x14ac:dyDescent="0.2">
      <c r="A42" s="47" t="s">
        <v>25</v>
      </c>
      <c r="B42" s="45" t="s">
        <v>26</v>
      </c>
      <c r="C42" s="48">
        <f>SUM(C43:C44)</f>
        <v>0</v>
      </c>
      <c r="D42" s="293" t="str">
        <f>IF(D38&gt;G38,"!!! Valoarea maxima eligibila este mai mare decat 50.000.000 euro","")</f>
        <v/>
      </c>
      <c r="E42" s="294"/>
      <c r="F42" s="294"/>
      <c r="G42" s="294"/>
      <c r="H42" s="294"/>
      <c r="I42" s="154"/>
      <c r="J42" s="195"/>
      <c r="K42" s="195"/>
      <c r="L42" s="73"/>
      <c r="M42" s="156"/>
    </row>
    <row r="43" spans="1:15" ht="12.75" x14ac:dyDescent="0.2">
      <c r="A43" s="47" t="s">
        <v>57</v>
      </c>
      <c r="B43" s="47" t="s">
        <v>27</v>
      </c>
      <c r="C43" s="50"/>
      <c r="D43" s="291" t="str">
        <f>IF(C43&lt;C41*2%,"!!! Contribuția la cheltuielile eligibile nu este de minimum 2%","")</f>
        <v/>
      </c>
      <c r="E43" s="292"/>
      <c r="F43" s="292"/>
      <c r="G43" s="292"/>
      <c r="H43" s="292"/>
      <c r="I43" s="292"/>
      <c r="J43" s="197"/>
      <c r="K43" s="197"/>
      <c r="L43" s="73"/>
      <c r="M43" s="156"/>
      <c r="O43" s="81"/>
    </row>
    <row r="44" spans="1:15" ht="24" x14ac:dyDescent="0.2">
      <c r="A44" s="47" t="s">
        <v>58</v>
      </c>
      <c r="B44" s="47" t="s">
        <v>63</v>
      </c>
      <c r="C44" s="49">
        <f>H35</f>
        <v>0</v>
      </c>
      <c r="D44" s="154"/>
      <c r="E44" s="154"/>
      <c r="F44" s="154"/>
      <c r="G44" s="154"/>
      <c r="H44" s="154"/>
      <c r="I44" s="154"/>
      <c r="J44" s="195"/>
      <c r="K44" s="195"/>
      <c r="L44" s="73"/>
      <c r="M44" s="156"/>
      <c r="O44" s="81"/>
    </row>
    <row r="45" spans="1:15" ht="24" x14ac:dyDescent="0.2">
      <c r="A45" s="47" t="s">
        <v>19</v>
      </c>
      <c r="B45" s="45" t="s">
        <v>28</v>
      </c>
      <c r="C45" s="48">
        <f>C39-C42</f>
        <v>0</v>
      </c>
      <c r="D45" s="154"/>
      <c r="E45" s="154"/>
      <c r="F45" s="154"/>
      <c r="G45" s="154"/>
      <c r="H45" s="154"/>
      <c r="I45" s="154"/>
      <c r="J45" s="196"/>
      <c r="K45" s="195"/>
      <c r="L45" s="73"/>
      <c r="M45" s="156"/>
    </row>
    <row r="46" spans="1:15" x14ac:dyDescent="0.2">
      <c r="D46" s="154"/>
      <c r="E46" s="154"/>
      <c r="F46" s="154"/>
      <c r="G46" s="154"/>
      <c r="H46" s="154"/>
      <c r="I46" s="154"/>
      <c r="J46" s="198"/>
      <c r="K46" s="198"/>
      <c r="L46" s="156"/>
      <c r="M46" s="156"/>
    </row>
    <row r="47" spans="1:15" x14ac:dyDescent="0.2">
      <c r="D47" s="154"/>
      <c r="E47" s="154"/>
      <c r="F47" s="154"/>
      <c r="G47" s="154"/>
      <c r="H47" s="154"/>
      <c r="I47" s="154"/>
      <c r="J47" s="198"/>
      <c r="K47" s="198"/>
      <c r="L47" s="156"/>
      <c r="M47" s="156"/>
    </row>
    <row r="48" spans="1:15" x14ac:dyDescent="0.2">
      <c r="D48" s="154"/>
      <c r="E48" s="154"/>
      <c r="F48" s="154"/>
      <c r="G48" s="154"/>
      <c r="H48" s="154"/>
      <c r="I48" s="154"/>
      <c r="J48" s="198"/>
      <c r="K48" s="198"/>
      <c r="L48" s="156"/>
      <c r="M48" s="156"/>
    </row>
  </sheetData>
  <sheetProtection formatColumns="0"/>
  <mergeCells count="18">
    <mergeCell ref="D43:I43"/>
    <mergeCell ref="D41:H41"/>
    <mergeCell ref="D42:H42"/>
    <mergeCell ref="B14:I14"/>
    <mergeCell ref="B21:I21"/>
    <mergeCell ref="B26:I26"/>
    <mergeCell ref="B31:I31"/>
    <mergeCell ref="D40:H40"/>
    <mergeCell ref="A1:I1"/>
    <mergeCell ref="C3:D3"/>
    <mergeCell ref="F3:G3"/>
    <mergeCell ref="B5:I5"/>
    <mergeCell ref="B11:I11"/>
    <mergeCell ref="E3:E4"/>
    <mergeCell ref="H3:H4"/>
    <mergeCell ref="I3:I4"/>
    <mergeCell ref="B3:B4"/>
    <mergeCell ref="A3:A4"/>
  </mergeCells>
  <phoneticPr fontId="29"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M91"/>
  <sheetViews>
    <sheetView showGridLines="0" tabSelected="1" zoomScaleNormal="100" workbookViewId="0">
      <selection activeCell="B10" sqref="B10"/>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320" t="s">
        <v>298</v>
      </c>
      <c r="B1" s="320"/>
      <c r="C1" s="320"/>
      <c r="D1" s="320"/>
      <c r="E1" s="320"/>
      <c r="F1" s="320"/>
      <c r="G1" s="320"/>
      <c r="H1" s="320"/>
      <c r="I1" s="6"/>
      <c r="J1" s="319"/>
      <c r="K1" s="319"/>
    </row>
    <row r="2" spans="1:13" ht="60" customHeight="1" x14ac:dyDescent="0.2">
      <c r="A2" s="321" t="s">
        <v>256</v>
      </c>
      <c r="B2" s="322"/>
      <c r="C2" s="322"/>
      <c r="D2" s="322"/>
      <c r="E2" s="322"/>
      <c r="F2" s="322"/>
      <c r="G2" s="322"/>
      <c r="H2" s="322"/>
      <c r="I2" s="6"/>
      <c r="J2" s="319"/>
      <c r="K2" s="319"/>
    </row>
    <row r="3" spans="1:13" x14ac:dyDescent="0.2">
      <c r="B3" s="311"/>
      <c r="C3" s="311"/>
    </row>
    <row r="4" spans="1:13" ht="13.9" customHeight="1" x14ac:dyDescent="0.2">
      <c r="A4" s="323" t="s">
        <v>59</v>
      </c>
      <c r="B4" s="312" t="s">
        <v>45</v>
      </c>
      <c r="C4" s="312" t="s">
        <v>51</v>
      </c>
      <c r="D4" s="312" t="s">
        <v>52</v>
      </c>
      <c r="E4" s="317" t="s">
        <v>33</v>
      </c>
      <c r="F4" s="318"/>
      <c r="G4" s="318"/>
      <c r="H4" s="318"/>
      <c r="I4" s="318"/>
      <c r="J4" s="318"/>
      <c r="K4" s="318"/>
    </row>
    <row r="5" spans="1:13" s="12" customFormat="1" ht="15" customHeight="1" x14ac:dyDescent="0.2">
      <c r="A5" s="324"/>
      <c r="B5" s="313"/>
      <c r="C5" s="313"/>
      <c r="D5" s="313"/>
      <c r="E5" s="10" t="s">
        <v>29</v>
      </c>
      <c r="F5" s="10" t="s">
        <v>30</v>
      </c>
      <c r="G5" s="10" t="s">
        <v>31</v>
      </c>
      <c r="H5" s="10" t="s">
        <v>32</v>
      </c>
      <c r="I5" s="10" t="s">
        <v>65</v>
      </c>
      <c r="J5" s="10" t="s">
        <v>66</v>
      </c>
      <c r="K5" s="10" t="s">
        <v>67</v>
      </c>
      <c r="L5" s="11"/>
      <c r="M5" s="11"/>
    </row>
    <row r="6" spans="1:13" s="15" customFormat="1" ht="15" x14ac:dyDescent="0.2">
      <c r="A6" s="124" t="str">
        <f>'4-Buget_cerere'!A5</f>
        <v>CAP. 1</v>
      </c>
      <c r="B6" s="308" t="str">
        <f>'4-Buget_cerere'!B5:I5</f>
        <v>Cheltuieli pentru ontinerea si/sau amenajarea terenului</v>
      </c>
      <c r="C6" s="309"/>
      <c r="D6" s="309"/>
      <c r="E6" s="309"/>
      <c r="F6" s="309"/>
      <c r="G6" s="309"/>
      <c r="H6" s="310"/>
      <c r="I6" s="14"/>
      <c r="J6" s="14"/>
      <c r="K6" s="14"/>
      <c r="L6" s="14"/>
      <c r="M6" s="14"/>
    </row>
    <row r="7" spans="1:13" s="19" customFormat="1" ht="15" x14ac:dyDescent="0.2">
      <c r="A7" s="125" t="str">
        <f>'4-Buget_cerere'!A6</f>
        <v>1.1.</v>
      </c>
      <c r="B7" s="16" t="str">
        <f>'4-Buget_cerere'!B6</f>
        <v>Obţinerea terenului</v>
      </c>
      <c r="C7" s="17">
        <f>'4-Buget_cerere'!I6</f>
        <v>0</v>
      </c>
      <c r="D7" s="5" t="str">
        <f>IF(E7+F7+G7+H7+I7+J7+K7&lt;&gt;C7,"Eroare!","")</f>
        <v/>
      </c>
      <c r="E7" s="2">
        <v>0</v>
      </c>
      <c r="F7" s="2">
        <v>0</v>
      </c>
      <c r="G7" s="2">
        <v>0</v>
      </c>
      <c r="H7" s="2">
        <v>0</v>
      </c>
      <c r="I7" s="2">
        <v>0</v>
      </c>
      <c r="J7" s="2">
        <v>0</v>
      </c>
      <c r="K7" s="2">
        <v>0</v>
      </c>
      <c r="L7" s="18"/>
      <c r="M7" s="18"/>
    </row>
    <row r="8" spans="1:13" s="19" customFormat="1" ht="15" x14ac:dyDescent="0.2">
      <c r="A8" s="125" t="str">
        <f>'4-Buget_cerere'!A7</f>
        <v>1.2.</v>
      </c>
      <c r="B8" s="16" t="str">
        <f>'4-Buget_cerere'!B7</f>
        <v>Amenajarea terenului</v>
      </c>
      <c r="C8" s="17">
        <f>'4-Buget_cerere'!I7</f>
        <v>0</v>
      </c>
      <c r="D8" s="5" t="str">
        <f>IF(E8+F8+G8+H8+I8+J8+K8&lt;&gt;C8,"Eroare!","")</f>
        <v/>
      </c>
      <c r="E8" s="2">
        <v>0</v>
      </c>
      <c r="F8" s="2">
        <v>0</v>
      </c>
      <c r="G8" s="2">
        <v>0</v>
      </c>
      <c r="H8" s="2">
        <v>0</v>
      </c>
      <c r="I8" s="2">
        <v>0</v>
      </c>
      <c r="J8" s="2">
        <v>0</v>
      </c>
      <c r="K8" s="2">
        <v>0</v>
      </c>
      <c r="L8" s="18"/>
      <c r="M8" s="18"/>
    </row>
    <row r="9" spans="1:13" s="19" customFormat="1" ht="25.5" x14ac:dyDescent="0.2">
      <c r="A9" s="125" t="str">
        <f>'4-Buget_cerere'!A8</f>
        <v>1.3.</v>
      </c>
      <c r="B9" s="16" t="str">
        <f>'4-Buget_cerere'!B8</f>
        <v>Amenajări pentru protecţia mediului şi aducerea terenului la starea iniţială</v>
      </c>
      <c r="C9" s="17">
        <f>'4-Buget_cerere'!I8</f>
        <v>0</v>
      </c>
      <c r="D9" s="5" t="str">
        <f>IF(E9+F9+G9+H9+I9+J9+K9&lt;&gt;C9,"Eroare!","")</f>
        <v/>
      </c>
      <c r="E9" s="2">
        <v>0</v>
      </c>
      <c r="F9" s="2">
        <v>0</v>
      </c>
      <c r="G9" s="2">
        <v>0</v>
      </c>
      <c r="H9" s="2">
        <v>0</v>
      </c>
      <c r="I9" s="2">
        <v>0</v>
      </c>
      <c r="J9" s="2">
        <v>0</v>
      </c>
      <c r="K9" s="2">
        <v>0</v>
      </c>
      <c r="L9" s="18"/>
      <c r="M9" s="18"/>
    </row>
    <row r="10" spans="1:13" s="19" customFormat="1" ht="25.5" x14ac:dyDescent="0.2">
      <c r="A10" s="125" t="str">
        <f>'4-Buget_cerere'!A9</f>
        <v>1.4.</v>
      </c>
      <c r="B10" s="16" t="str">
        <f>'4-Buget_cerere'!B9</f>
        <v>Cheltuieli pentru relocarea/protecţia utilităţilor</v>
      </c>
      <c r="C10" s="17">
        <f>'4-Buget_cerere'!I9</f>
        <v>0</v>
      </c>
      <c r="D10" s="5" t="str">
        <f>IF(E10+F10+G10+H10+I10+J10+K10&lt;&gt;C10,"Eroare!","")</f>
        <v/>
      </c>
      <c r="E10" s="2">
        <v>0</v>
      </c>
      <c r="F10" s="2">
        <v>0</v>
      </c>
      <c r="G10" s="2">
        <v>0</v>
      </c>
      <c r="H10" s="2">
        <v>0</v>
      </c>
      <c r="I10" s="2">
        <v>0</v>
      </c>
      <c r="J10" s="2">
        <v>0</v>
      </c>
      <c r="K10" s="2">
        <v>0</v>
      </c>
      <c r="L10" s="18"/>
      <c r="M10" s="18"/>
    </row>
    <row r="11" spans="1:13" s="15" customFormat="1" ht="15" x14ac:dyDescent="0.2">
      <c r="A11" s="124"/>
      <c r="B11" s="80" t="str">
        <f>'4-Buget_cerere'!B10</f>
        <v>TOTAL CAPITOL 1</v>
      </c>
      <c r="C11" s="17">
        <f>'4-Buget_cerere'!I10</f>
        <v>0</v>
      </c>
      <c r="D11" s="5" t="str">
        <f>IF(E11+F11+G11+H11+I11+J11+K11&lt;&gt;C11,"Eroare!","")</f>
        <v/>
      </c>
      <c r="E11" s="21">
        <f t="shared" ref="E11:K11" si="0">SUM(E7:E10)</f>
        <v>0</v>
      </c>
      <c r="F11" s="21">
        <f t="shared" si="0"/>
        <v>0</v>
      </c>
      <c r="G11" s="21">
        <f t="shared" si="0"/>
        <v>0</v>
      </c>
      <c r="H11" s="21">
        <f t="shared" si="0"/>
        <v>0</v>
      </c>
      <c r="I11" s="21">
        <f t="shared" si="0"/>
        <v>0</v>
      </c>
      <c r="J11" s="21">
        <f t="shared" si="0"/>
        <v>0</v>
      </c>
      <c r="K11" s="21">
        <f t="shared" si="0"/>
        <v>0</v>
      </c>
      <c r="L11" s="14"/>
      <c r="M11" s="14"/>
    </row>
    <row r="12" spans="1:13" s="15" customFormat="1" ht="15" hidden="1" x14ac:dyDescent="0.2">
      <c r="A12" s="124" t="str">
        <f>'4-Buget_cerere'!A11</f>
        <v>CAP. 2</v>
      </c>
      <c r="B12" s="308" t="str">
        <f>'4-Buget_cerere'!B11</f>
        <v>Cheltuieli pt asigurarea utilităţilor necesare obiectivului</v>
      </c>
      <c r="C12" s="309"/>
      <c r="D12" s="309"/>
      <c r="E12" s="309"/>
      <c r="F12" s="309"/>
      <c r="G12" s="309"/>
      <c r="H12" s="310"/>
      <c r="I12" s="14"/>
      <c r="J12" s="18"/>
      <c r="K12" s="14"/>
      <c r="L12" s="14"/>
      <c r="M12" s="14"/>
    </row>
    <row r="13" spans="1:13" s="15" customFormat="1" ht="25.5" hidden="1" x14ac:dyDescent="0.2">
      <c r="A13" s="125" t="str">
        <f>'4-Buget_cerere'!A12</f>
        <v>2.1</v>
      </c>
      <c r="B13" s="16" t="str">
        <f>'4-Buget_cerere'!B12</f>
        <v>Cheltuieli pentru asigurarea utilităţilor necesare obiectivului de investiţii</v>
      </c>
      <c r="C13" s="17">
        <f>'4-Buget_cerere'!I12</f>
        <v>0</v>
      </c>
      <c r="D13" s="5" t="str">
        <f>IF(E13+F13+G13+H13&lt;&gt;C13,"Eroare!","")</f>
        <v/>
      </c>
      <c r="E13" s="2">
        <v>0</v>
      </c>
      <c r="F13" s="2">
        <v>0</v>
      </c>
      <c r="G13" s="2">
        <v>0</v>
      </c>
      <c r="H13" s="2">
        <v>0</v>
      </c>
      <c r="I13" s="14"/>
      <c r="J13" s="18"/>
      <c r="K13" s="14"/>
      <c r="L13" s="14"/>
      <c r="M13" s="14"/>
    </row>
    <row r="14" spans="1:13" s="15" customFormat="1" ht="15" hidden="1" x14ac:dyDescent="0.2">
      <c r="A14" s="124"/>
      <c r="B14" s="20" t="str">
        <f>'4-Buget_cerere'!B13</f>
        <v> TOTAL CAPITOL 2</v>
      </c>
      <c r="C14" s="17">
        <f>'4-Buget_cerere'!I13</f>
        <v>0</v>
      </c>
      <c r="D14" s="5" t="str">
        <f>IF(E14+F14+G14+H14&lt;&gt;C14,"Eroare!","")</f>
        <v/>
      </c>
      <c r="E14" s="21">
        <f>E13</f>
        <v>0</v>
      </c>
      <c r="F14" s="21">
        <f>F13</f>
        <v>0</v>
      </c>
      <c r="G14" s="21">
        <f>G13</f>
        <v>0</v>
      </c>
      <c r="H14" s="21">
        <f>H13</f>
        <v>0</v>
      </c>
      <c r="I14" s="14"/>
      <c r="J14" s="18"/>
      <c r="K14" s="14"/>
      <c r="L14" s="14"/>
      <c r="M14" s="14"/>
    </row>
    <row r="15" spans="1:13" s="15" customFormat="1" ht="15" x14ac:dyDescent="0.2">
      <c r="A15" s="124" t="str">
        <f>'4-Buget_cerere'!A14</f>
        <v>CAP. 2</v>
      </c>
      <c r="B15" s="308" t="str">
        <f>'4-Buget_cerere'!B14</f>
        <v>Cheltuieli pentru proiectare și asistență tehnică</v>
      </c>
      <c r="C15" s="309"/>
      <c r="D15" s="309"/>
      <c r="E15" s="309"/>
      <c r="F15" s="309"/>
      <c r="G15" s="309"/>
      <c r="H15" s="310"/>
      <c r="I15" s="14"/>
      <c r="J15" s="18"/>
      <c r="K15" s="14"/>
      <c r="L15" s="14"/>
      <c r="M15" s="14"/>
    </row>
    <row r="16" spans="1:13" s="19" customFormat="1" ht="15" x14ac:dyDescent="0.2">
      <c r="A16" s="125" t="str">
        <f>'4-Buget_cerere'!A15</f>
        <v>2.1.</v>
      </c>
      <c r="B16" s="16" t="str">
        <f>'4-Buget_cerere'!B15</f>
        <v>Studii de teren</v>
      </c>
      <c r="C16" s="17">
        <f>'4-Buget_cerere'!I15</f>
        <v>0</v>
      </c>
      <c r="D16" s="5" t="str">
        <f t="shared" ref="D16:D21" si="1">IF(E16+F16+G16+H16+I16+J16+K16&lt;&gt;C16,"Eroare!","")</f>
        <v/>
      </c>
      <c r="E16" s="2">
        <v>0</v>
      </c>
      <c r="F16" s="2">
        <v>0</v>
      </c>
      <c r="G16" s="2">
        <v>0</v>
      </c>
      <c r="H16" s="2">
        <v>0</v>
      </c>
      <c r="I16" s="2">
        <v>0</v>
      </c>
      <c r="J16" s="2">
        <v>0</v>
      </c>
      <c r="K16" s="2">
        <v>0</v>
      </c>
      <c r="L16" s="18"/>
      <c r="M16" s="18"/>
    </row>
    <row r="17" spans="1:13" s="19" customFormat="1" ht="38.25" x14ac:dyDescent="0.2">
      <c r="A17" s="125" t="str">
        <f>'4-Buget_cerere'!A16</f>
        <v xml:space="preserve">2.2. </v>
      </c>
      <c r="B17" s="16" t="str">
        <f>'4-Buget_cerere'!B16</f>
        <v>Documentaţii-suport şi cheltuieli pentru obţinerea de avize, acorduri şi autorizaţii</v>
      </c>
      <c r="C17" s="17">
        <f>'4-Buget_cerere'!I16</f>
        <v>0</v>
      </c>
      <c r="D17" s="5" t="str">
        <f t="shared" si="1"/>
        <v/>
      </c>
      <c r="E17" s="2">
        <v>0</v>
      </c>
      <c r="F17" s="2">
        <v>0</v>
      </c>
      <c r="G17" s="2">
        <v>0</v>
      </c>
      <c r="H17" s="2">
        <v>0</v>
      </c>
      <c r="I17" s="2">
        <v>0</v>
      </c>
      <c r="J17" s="2">
        <v>0</v>
      </c>
      <c r="K17" s="2">
        <v>0</v>
      </c>
      <c r="L17" s="18"/>
      <c r="M17" s="18"/>
    </row>
    <row r="18" spans="1:13" s="19" customFormat="1" ht="15" x14ac:dyDescent="0.2">
      <c r="A18" s="125" t="str">
        <f>'4-Buget_cerere'!A17</f>
        <v>2.3.</v>
      </c>
      <c r="B18" s="16" t="str">
        <f>'4-Buget_cerere'!B17</f>
        <v>Proiectare</v>
      </c>
      <c r="C18" s="17">
        <f>'4-Buget_cerere'!I17</f>
        <v>0</v>
      </c>
      <c r="D18" s="5" t="str">
        <f t="shared" si="1"/>
        <v/>
      </c>
      <c r="E18" s="2">
        <v>0</v>
      </c>
      <c r="F18" s="2">
        <v>0</v>
      </c>
      <c r="G18" s="2">
        <v>0</v>
      </c>
      <c r="H18" s="2">
        <v>0</v>
      </c>
      <c r="I18" s="2">
        <v>0</v>
      </c>
      <c r="J18" s="2">
        <v>0</v>
      </c>
      <c r="K18" s="2">
        <v>0</v>
      </c>
      <c r="L18" s="18"/>
      <c r="M18" s="18"/>
    </row>
    <row r="19" spans="1:13" s="19" customFormat="1" ht="15" x14ac:dyDescent="0.2">
      <c r="A19" s="125" t="str">
        <f>'4-Buget_cerere'!A18</f>
        <v>2.4.</v>
      </c>
      <c r="B19" s="16" t="str">
        <f>'4-Buget_cerere'!B18</f>
        <v>Consultanţă</v>
      </c>
      <c r="C19" s="17">
        <f>'4-Buget_cerere'!I18</f>
        <v>0</v>
      </c>
      <c r="D19" s="5" t="str">
        <f t="shared" si="1"/>
        <v/>
      </c>
      <c r="E19" s="2">
        <v>0</v>
      </c>
      <c r="F19" s="2">
        <v>0</v>
      </c>
      <c r="G19" s="2">
        <v>0</v>
      </c>
      <c r="H19" s="2">
        <v>0</v>
      </c>
      <c r="I19" s="2">
        <v>0</v>
      </c>
      <c r="J19" s="2">
        <v>0</v>
      </c>
      <c r="K19" s="2">
        <v>0</v>
      </c>
      <c r="L19" s="18"/>
      <c r="M19" s="18"/>
    </row>
    <row r="20" spans="1:13" s="19" customFormat="1" ht="15" x14ac:dyDescent="0.2">
      <c r="A20" s="125" t="str">
        <f>'4-Buget_cerere'!A19</f>
        <v>2.5.</v>
      </c>
      <c r="B20" s="16" t="str">
        <f>'4-Buget_cerere'!B19</f>
        <v>Asistenţă tehnică</v>
      </c>
      <c r="C20" s="17">
        <f>'4-Buget_cerere'!I19</f>
        <v>0</v>
      </c>
      <c r="D20" s="5" t="str">
        <f t="shared" si="1"/>
        <v/>
      </c>
      <c r="E20" s="2">
        <v>0</v>
      </c>
      <c r="F20" s="2">
        <v>0</v>
      </c>
      <c r="G20" s="2">
        <v>0</v>
      </c>
      <c r="H20" s="2">
        <v>0</v>
      </c>
      <c r="I20" s="2">
        <v>0</v>
      </c>
      <c r="J20" s="2">
        <v>0</v>
      </c>
      <c r="K20" s="2">
        <v>0</v>
      </c>
      <c r="L20" s="18"/>
      <c r="M20" s="18"/>
    </row>
    <row r="21" spans="1:13" s="15" customFormat="1" ht="15" x14ac:dyDescent="0.2">
      <c r="A21" s="124"/>
      <c r="B21" s="20" t="str">
        <f>'4-Buget_cerere'!B20</f>
        <v> TOTAL CAPITOL 2</v>
      </c>
      <c r="C21" s="17">
        <f>'4-Buget_cerere'!I20</f>
        <v>0</v>
      </c>
      <c r="D21" s="5" t="str">
        <f t="shared" si="1"/>
        <v/>
      </c>
      <c r="E21" s="21">
        <f t="shared" ref="E21:K21" si="2">SUM(E16:E20)</f>
        <v>0</v>
      </c>
      <c r="F21" s="21">
        <f t="shared" si="2"/>
        <v>0</v>
      </c>
      <c r="G21" s="21">
        <f t="shared" si="2"/>
        <v>0</v>
      </c>
      <c r="H21" s="21">
        <f t="shared" si="2"/>
        <v>0</v>
      </c>
      <c r="I21" s="21">
        <f t="shared" si="2"/>
        <v>0</v>
      </c>
      <c r="J21" s="21">
        <f t="shared" si="2"/>
        <v>0</v>
      </c>
      <c r="K21" s="21">
        <f t="shared" si="2"/>
        <v>0</v>
      </c>
      <c r="L21" s="14"/>
      <c r="M21" s="14"/>
    </row>
    <row r="22" spans="1:13" s="15" customFormat="1" ht="15" x14ac:dyDescent="0.2">
      <c r="A22" s="124" t="str">
        <f>'4-Buget_cerere'!A21</f>
        <v>CAP. 3</v>
      </c>
      <c r="B22" s="308" t="str">
        <f>'4-Buget_cerere'!B21</f>
        <v>Cheltuieli pentru investiţia de bază</v>
      </c>
      <c r="C22" s="309"/>
      <c r="D22" s="309"/>
      <c r="E22" s="309"/>
      <c r="F22" s="309"/>
      <c r="G22" s="309"/>
      <c r="H22" s="310"/>
      <c r="I22" s="14"/>
      <c r="J22" s="18"/>
      <c r="K22" s="14"/>
      <c r="L22" s="14"/>
      <c r="M22" s="14"/>
    </row>
    <row r="23" spans="1:13" s="19" customFormat="1" ht="15" x14ac:dyDescent="0.2">
      <c r="A23" s="125" t="str">
        <f>'4-Buget_cerere'!A22</f>
        <v>3.1.</v>
      </c>
      <c r="B23" s="16" t="str">
        <f>'4-Buget_cerere'!B22</f>
        <v>Construcţii şi instalaţii</v>
      </c>
      <c r="C23" s="17">
        <f>'4-Buget_cerere'!I22</f>
        <v>0</v>
      </c>
      <c r="D23" s="5" t="str">
        <f>IF(E23+F23+G23+H23+I23+J23+K23&lt;&gt;C23,"Eroare!","")</f>
        <v/>
      </c>
      <c r="E23" s="2">
        <v>0</v>
      </c>
      <c r="F23" s="2">
        <v>0</v>
      </c>
      <c r="G23" s="2">
        <v>0</v>
      </c>
      <c r="H23" s="2">
        <v>0</v>
      </c>
      <c r="I23" s="2">
        <v>0</v>
      </c>
      <c r="J23" s="2">
        <v>0</v>
      </c>
      <c r="K23" s="2">
        <v>0</v>
      </c>
      <c r="L23" s="18"/>
      <c r="M23" s="18"/>
    </row>
    <row r="24" spans="1:13" s="19" customFormat="1" ht="15" x14ac:dyDescent="0.2">
      <c r="A24" s="125" t="str">
        <f>'4-Buget_cerere'!A23</f>
        <v>3.2.</v>
      </c>
      <c r="B24" s="16" t="str">
        <f>'4-Buget_cerere'!B23</f>
        <v>Dotări</v>
      </c>
      <c r="C24" s="17">
        <f>'4-Buget_cerere'!I23</f>
        <v>0</v>
      </c>
      <c r="D24" s="5" t="str">
        <f>IF(E24+F24+G24+H24+I24+J24+K24&lt;&gt;C24,"Eroare!","")</f>
        <v/>
      </c>
      <c r="E24" s="2">
        <v>0</v>
      </c>
      <c r="F24" s="2">
        <v>0</v>
      </c>
      <c r="G24" s="2">
        <v>0</v>
      </c>
      <c r="H24" s="2">
        <v>0</v>
      </c>
      <c r="I24" s="2">
        <v>0</v>
      </c>
      <c r="J24" s="2">
        <v>0</v>
      </c>
      <c r="K24" s="2">
        <v>0</v>
      </c>
      <c r="L24" s="18"/>
      <c r="M24" s="18"/>
    </row>
    <row r="25" spans="1:13" s="19" customFormat="1" ht="15" x14ac:dyDescent="0.2">
      <c r="A25" s="125" t="str">
        <f>'4-Buget_cerere'!A24</f>
        <v xml:space="preserve">3.3. </v>
      </c>
      <c r="B25" s="16" t="str">
        <f>'4-Buget_cerere'!B24</f>
        <v>Active necorporale</v>
      </c>
      <c r="C25" s="17">
        <f>'4-Buget_cerere'!I24</f>
        <v>0</v>
      </c>
      <c r="D25" s="5" t="str">
        <f>IF(E25+F25+G25+H25+I25+J25+K25&lt;&gt;C25,"Eroare!","")</f>
        <v/>
      </c>
      <c r="E25" s="2">
        <v>0</v>
      </c>
      <c r="F25" s="2">
        <v>0</v>
      </c>
      <c r="G25" s="2">
        <v>0</v>
      </c>
      <c r="H25" s="2">
        <v>0</v>
      </c>
      <c r="I25" s="2">
        <v>0</v>
      </c>
      <c r="J25" s="2">
        <v>0</v>
      </c>
      <c r="K25" s="2">
        <v>0</v>
      </c>
      <c r="L25" s="18"/>
      <c r="M25" s="18"/>
    </row>
    <row r="26" spans="1:13" s="15" customFormat="1" ht="15" x14ac:dyDescent="0.2">
      <c r="A26" s="124"/>
      <c r="B26" s="20" t="str">
        <f>'4-Buget_cerere'!B25</f>
        <v>TOTAL CAPITOL 3</v>
      </c>
      <c r="C26" s="17">
        <f>'4-Buget_cerere'!I25</f>
        <v>0</v>
      </c>
      <c r="D26" s="5" t="str">
        <f>IF(E26+F26+G26+H26+I26+J26+K26&lt;&gt;C26,"Eroare!","")</f>
        <v/>
      </c>
      <c r="E26" s="21">
        <f t="shared" ref="E26:K26" si="3">SUM(E23:E25)</f>
        <v>0</v>
      </c>
      <c r="F26" s="21">
        <f t="shared" si="3"/>
        <v>0</v>
      </c>
      <c r="G26" s="21">
        <f t="shared" si="3"/>
        <v>0</v>
      </c>
      <c r="H26" s="21">
        <f t="shared" si="3"/>
        <v>0</v>
      </c>
      <c r="I26" s="21">
        <f t="shared" si="3"/>
        <v>0</v>
      </c>
      <c r="J26" s="21">
        <f t="shared" si="3"/>
        <v>0</v>
      </c>
      <c r="K26" s="21">
        <f t="shared" si="3"/>
        <v>0</v>
      </c>
      <c r="L26" s="14"/>
      <c r="M26" s="14"/>
    </row>
    <row r="27" spans="1:13" s="15" customFormat="1" ht="15" x14ac:dyDescent="0.2">
      <c r="A27" s="124" t="str">
        <f>'4-Buget_cerere'!A26</f>
        <v>CAP. 4</v>
      </c>
      <c r="B27" s="308" t="str">
        <f>'4-Buget_cerere'!B26</f>
        <v>Alte cheltuieli</v>
      </c>
      <c r="C27" s="309"/>
      <c r="D27" s="309"/>
      <c r="E27" s="309"/>
      <c r="F27" s="309"/>
      <c r="G27" s="309"/>
      <c r="H27" s="310"/>
      <c r="I27" s="14"/>
      <c r="J27" s="18"/>
      <c r="K27" s="14"/>
      <c r="L27" s="14"/>
      <c r="M27" s="14"/>
    </row>
    <row r="28" spans="1:13" s="19" customFormat="1" ht="15" x14ac:dyDescent="0.2">
      <c r="A28" s="125" t="str">
        <f>'4-Buget_cerere'!A27</f>
        <v>4.1.</v>
      </c>
      <c r="B28" s="16" t="str">
        <f>'4-Buget_cerere'!B27</f>
        <v>Organizare de şantier</v>
      </c>
      <c r="C28" s="17">
        <f>'4-Buget_cerere'!I27</f>
        <v>0</v>
      </c>
      <c r="D28" s="5" t="str">
        <f>IF(E28+F28+G28+H28+I28+J28+K28&lt;&gt;C28,"Eroare!","")</f>
        <v/>
      </c>
      <c r="E28" s="2">
        <v>0</v>
      </c>
      <c r="F28" s="2">
        <v>0</v>
      </c>
      <c r="G28" s="2">
        <v>0</v>
      </c>
      <c r="H28" s="2">
        <v>0</v>
      </c>
      <c r="I28" s="2">
        <v>0</v>
      </c>
      <c r="J28" s="2">
        <v>0</v>
      </c>
      <c r="K28" s="2">
        <v>0</v>
      </c>
      <c r="L28" s="18"/>
      <c r="M28" s="18"/>
    </row>
    <row r="29" spans="1:13" s="15" customFormat="1" ht="15" x14ac:dyDescent="0.2">
      <c r="A29" s="125" t="str">
        <f>'4-Buget_cerere'!A28</f>
        <v>4.2.</v>
      </c>
      <c r="B29" s="16" t="str">
        <f>'4-Buget_cerere'!B28</f>
        <v>Comisioane, cote, taxe, costul creditului</v>
      </c>
      <c r="C29" s="17">
        <f>'4-Buget_cerere'!I28</f>
        <v>0</v>
      </c>
      <c r="D29" s="5" t="str">
        <f>IF(E29+F29+G29+H29+I29+J29+K29&lt;&gt;C29,"Eroare!","")</f>
        <v/>
      </c>
      <c r="E29" s="2">
        <v>0</v>
      </c>
      <c r="F29" s="2">
        <v>0</v>
      </c>
      <c r="G29" s="2">
        <v>0</v>
      </c>
      <c r="H29" s="2">
        <v>0</v>
      </c>
      <c r="I29" s="2">
        <v>0</v>
      </c>
      <c r="J29" s="2">
        <v>0</v>
      </c>
      <c r="K29" s="2">
        <v>0</v>
      </c>
      <c r="L29" s="14"/>
      <c r="M29" s="14"/>
    </row>
    <row r="30" spans="1:13" s="15" customFormat="1" ht="15" x14ac:dyDescent="0.2">
      <c r="A30" s="125" t="str">
        <f>'4-Buget_cerere'!A29</f>
        <v>4.3.</v>
      </c>
      <c r="B30" s="16" t="str">
        <f>'4-Buget_cerere'!B29</f>
        <v>Cheltuieli diverse şi neprevăzute</v>
      </c>
      <c r="C30" s="17">
        <f>'4-Buget_cerere'!I29</f>
        <v>0</v>
      </c>
      <c r="D30" s="5" t="str">
        <f>IF(E30+F30+G30+H30+I30+J30+K30&lt;&gt;C30,"Eroare!","")</f>
        <v/>
      </c>
      <c r="E30" s="2">
        <v>0</v>
      </c>
      <c r="F30" s="2">
        <v>0</v>
      </c>
      <c r="G30" s="2">
        <v>0</v>
      </c>
      <c r="H30" s="2">
        <v>0</v>
      </c>
      <c r="I30" s="2">
        <v>0</v>
      </c>
      <c r="J30" s="2">
        <v>0</v>
      </c>
      <c r="K30" s="2">
        <v>0</v>
      </c>
      <c r="L30" s="14"/>
      <c r="M30" s="14"/>
    </row>
    <row r="31" spans="1:13" s="15" customFormat="1" ht="15" x14ac:dyDescent="0.2">
      <c r="A31" s="124"/>
      <c r="B31" s="20" t="str">
        <f>'4-Buget_cerere'!B30</f>
        <v>TOTAL CAPITOL 4</v>
      </c>
      <c r="C31" s="17">
        <f>'4-Buget_cerere'!I30</f>
        <v>0</v>
      </c>
      <c r="D31" s="5" t="str">
        <f>IF(E31+F31+G31+H31+I31+J31+K31&lt;&gt;C31,"Eroare!","")</f>
        <v/>
      </c>
      <c r="E31" s="21">
        <f t="shared" ref="E31:K31" si="4">SUM(E28:E30)</f>
        <v>0</v>
      </c>
      <c r="F31" s="21">
        <f t="shared" si="4"/>
        <v>0</v>
      </c>
      <c r="G31" s="21">
        <f t="shared" si="4"/>
        <v>0</v>
      </c>
      <c r="H31" s="21">
        <f t="shared" si="4"/>
        <v>0</v>
      </c>
      <c r="I31" s="21">
        <f t="shared" si="4"/>
        <v>0</v>
      </c>
      <c r="J31" s="21">
        <f t="shared" si="4"/>
        <v>0</v>
      </c>
      <c r="K31" s="21">
        <f t="shared" si="4"/>
        <v>0</v>
      </c>
      <c r="L31" s="14"/>
      <c r="M31" s="14"/>
    </row>
    <row r="32" spans="1:13" s="15" customFormat="1" ht="15" x14ac:dyDescent="0.2">
      <c r="A32" s="124" t="str">
        <f>'4-Buget_cerere'!A31</f>
        <v>CAP. 5</v>
      </c>
      <c r="B32" s="308" t="str">
        <f>'4-Buget_cerere'!B31</f>
        <v>Cheltuieli pentru informare şi publicitate</v>
      </c>
      <c r="C32" s="309"/>
      <c r="D32" s="309"/>
      <c r="E32" s="309"/>
      <c r="F32" s="309"/>
      <c r="G32" s="309"/>
      <c r="H32" s="310"/>
      <c r="I32" s="14"/>
      <c r="J32" s="18"/>
      <c r="K32" s="14"/>
      <c r="L32" s="14"/>
      <c r="M32" s="14"/>
    </row>
    <row r="33" spans="1:13" s="15" customFormat="1" ht="38.25" x14ac:dyDescent="0.2">
      <c r="A33" s="125" t="str">
        <f>'4-Buget_cerere'!A32</f>
        <v>5.1.</v>
      </c>
      <c r="B33" s="16" t="str">
        <f>'4-Buget_cerere'!B32</f>
        <v xml:space="preserve">Cheltuieli cu activitățile obligatorii de informare și publicitate aferente proiectului  </v>
      </c>
      <c r="C33" s="17">
        <f>'4-Buget_cerere'!I32</f>
        <v>0</v>
      </c>
      <c r="D33" s="5" t="str">
        <f>IF(E33+F33+G33+H33+I33+J33+K33&lt;&gt;C33,"Eroare!","")</f>
        <v/>
      </c>
      <c r="E33" s="2">
        <v>0</v>
      </c>
      <c r="F33" s="2">
        <v>0</v>
      </c>
      <c r="G33" s="2">
        <v>0</v>
      </c>
      <c r="H33" s="2">
        <v>0</v>
      </c>
      <c r="I33" s="2">
        <v>0</v>
      </c>
      <c r="J33" s="2">
        <v>0</v>
      </c>
      <c r="K33" s="2">
        <v>0</v>
      </c>
      <c r="L33" s="14"/>
      <c r="M33" s="14"/>
    </row>
    <row r="34" spans="1:13" s="15" customFormat="1" ht="15" hidden="1" x14ac:dyDescent="0.2">
      <c r="A34" s="125" t="e">
        <f>'4-Buget_cerere'!#REF!</f>
        <v>#REF!</v>
      </c>
      <c r="B34" s="16" t="e">
        <f>'4-Buget_cerere'!#REF!</f>
        <v>#REF!</v>
      </c>
      <c r="C34" s="17" t="e">
        <f>'4-Buget_cerere'!#REF!</f>
        <v>#REF!</v>
      </c>
      <c r="D34" s="5" t="e">
        <f>IF(E34+F34+G34+H34+I34+J34+K34&lt;&gt;C34,"Eroare!","")</f>
        <v>#REF!</v>
      </c>
      <c r="E34" s="2"/>
      <c r="F34" s="2"/>
      <c r="G34" s="2"/>
      <c r="H34" s="2"/>
      <c r="I34" s="2"/>
      <c r="J34" s="2"/>
      <c r="K34" s="2"/>
      <c r="L34" s="14"/>
      <c r="M34" s="14"/>
    </row>
    <row r="35" spans="1:13" s="15" customFormat="1" ht="15" hidden="1" x14ac:dyDescent="0.2">
      <c r="A35" s="125"/>
      <c r="B35" s="16"/>
      <c r="C35" s="17"/>
      <c r="D35" s="5" t="str">
        <f>IF(E35+F35+G35+H35+I35+J35+K35&lt;&gt;C35,"Eroare!","")</f>
        <v/>
      </c>
      <c r="E35" s="2"/>
      <c r="F35" s="2"/>
      <c r="G35" s="2"/>
      <c r="H35" s="2"/>
      <c r="I35" s="2"/>
      <c r="J35" s="2"/>
      <c r="K35" s="2"/>
      <c r="L35" s="14"/>
      <c r="M35" s="14"/>
    </row>
    <row r="36" spans="1:13" s="15" customFormat="1" ht="21" customHeight="1" x14ac:dyDescent="0.2">
      <c r="A36" s="124"/>
      <c r="B36" s="20" t="str">
        <f>'4-Buget_cerere'!B34</f>
        <v>TOTAL CAPITOL 5</v>
      </c>
      <c r="C36" s="17">
        <f>'4-Buget_cerere'!I34</f>
        <v>0</v>
      </c>
      <c r="D36" s="5" t="str">
        <f>IF(E36+F36+G36+H36+I36+J36+K36&lt;&gt;C36,"Eroare!","")</f>
        <v/>
      </c>
      <c r="E36" s="21">
        <f t="shared" ref="E36:K36" si="5">SUM(E33:E34)</f>
        <v>0</v>
      </c>
      <c r="F36" s="21">
        <f t="shared" si="5"/>
        <v>0</v>
      </c>
      <c r="G36" s="21">
        <f t="shared" si="5"/>
        <v>0</v>
      </c>
      <c r="H36" s="21">
        <f t="shared" si="5"/>
        <v>0</v>
      </c>
      <c r="I36" s="21">
        <f t="shared" si="5"/>
        <v>0</v>
      </c>
      <c r="J36" s="21">
        <f t="shared" si="5"/>
        <v>0</v>
      </c>
      <c r="K36" s="21">
        <f t="shared" si="5"/>
        <v>0</v>
      </c>
      <c r="L36" s="14"/>
      <c r="M36" s="14"/>
    </row>
    <row r="37" spans="1:13" s="15" customFormat="1" ht="15" hidden="1" x14ac:dyDescent="0.2">
      <c r="A37" s="124" t="e">
        <f>'4-Buget_cerere'!#REF!</f>
        <v>#REF!</v>
      </c>
      <c r="B37" s="13" t="e">
        <f>'4-Buget_cerere'!#REF!</f>
        <v>#REF!</v>
      </c>
      <c r="C37" s="17" t="e">
        <f>'4-Buget_cerere'!#REF!</f>
        <v>#REF!</v>
      </c>
      <c r="D37" s="5" t="e">
        <f t="shared" ref="D37:D44" si="6">IF(E37+F37+G37+H37+I37+J37+K37&lt;&gt;C37,"Eroare!","")</f>
        <v>#REF!</v>
      </c>
      <c r="E37" s="2">
        <v>0</v>
      </c>
      <c r="F37" s="2">
        <v>0</v>
      </c>
      <c r="G37" s="2">
        <v>0</v>
      </c>
      <c r="H37" s="2">
        <v>0</v>
      </c>
      <c r="I37" s="2">
        <v>0</v>
      </c>
      <c r="J37" s="2">
        <v>0</v>
      </c>
      <c r="K37" s="2">
        <v>0</v>
      </c>
      <c r="L37" s="14"/>
      <c r="M37" s="14"/>
    </row>
    <row r="38" spans="1:13" s="15" customFormat="1" ht="15" hidden="1" x14ac:dyDescent="0.2">
      <c r="A38" s="124" t="e">
        <f>'4-Buget_cerere'!#REF!</f>
        <v>#REF!</v>
      </c>
      <c r="B38" s="13" t="e">
        <f>'4-Buget_cerere'!#REF!</f>
        <v>#REF!</v>
      </c>
      <c r="C38" s="17" t="e">
        <f>'4-Buget_cerere'!#REF!</f>
        <v>#REF!</v>
      </c>
      <c r="D38" s="5" t="e">
        <f t="shared" si="6"/>
        <v>#REF!</v>
      </c>
      <c r="E38" s="2">
        <v>0</v>
      </c>
      <c r="F38" s="2">
        <v>0</v>
      </c>
      <c r="G38" s="2">
        <v>0</v>
      </c>
      <c r="H38" s="2">
        <v>0</v>
      </c>
      <c r="I38" s="2">
        <v>0</v>
      </c>
      <c r="J38" s="2">
        <v>0</v>
      </c>
      <c r="K38" s="2">
        <v>0</v>
      </c>
      <c r="L38" s="14"/>
      <c r="M38" s="14"/>
    </row>
    <row r="39" spans="1:13" s="15" customFormat="1" ht="15" hidden="1" x14ac:dyDescent="0.2">
      <c r="A39" s="124" t="e">
        <f>'4-Buget_cerere'!#REF!</f>
        <v>#REF!</v>
      </c>
      <c r="B39" s="13" t="e">
        <f>'4-Buget_cerere'!#REF!</f>
        <v>#REF!</v>
      </c>
      <c r="C39" s="17" t="e">
        <f>'4-Buget_cerere'!#REF!</f>
        <v>#REF!</v>
      </c>
      <c r="D39" s="5" t="e">
        <f t="shared" si="6"/>
        <v>#REF!</v>
      </c>
      <c r="E39" s="2">
        <v>0</v>
      </c>
      <c r="F39" s="2">
        <v>0</v>
      </c>
      <c r="G39" s="2">
        <v>0</v>
      </c>
      <c r="H39" s="2">
        <v>0</v>
      </c>
      <c r="I39" s="2">
        <v>0</v>
      </c>
      <c r="J39" s="2">
        <v>0</v>
      </c>
      <c r="K39" s="2">
        <v>0</v>
      </c>
      <c r="L39" s="14"/>
      <c r="M39" s="14"/>
    </row>
    <row r="40" spans="1:13" s="15" customFormat="1" ht="15" hidden="1" x14ac:dyDescent="0.2">
      <c r="A40" s="124" t="e">
        <f>'4-Buget_cerere'!#REF!</f>
        <v>#REF!</v>
      </c>
      <c r="B40" s="13" t="e">
        <f>'4-Buget_cerere'!#REF!</f>
        <v>#REF!</v>
      </c>
      <c r="C40" s="17" t="e">
        <f>'4-Buget_cerere'!#REF!</f>
        <v>#REF!</v>
      </c>
      <c r="D40" s="5" t="e">
        <f t="shared" si="6"/>
        <v>#REF!</v>
      </c>
      <c r="E40" s="2">
        <v>0</v>
      </c>
      <c r="F40" s="2">
        <v>0</v>
      </c>
      <c r="G40" s="2">
        <v>0</v>
      </c>
      <c r="H40" s="2">
        <v>0</v>
      </c>
      <c r="I40" s="2">
        <v>0</v>
      </c>
      <c r="J40" s="2">
        <v>0</v>
      </c>
      <c r="K40" s="2">
        <v>0</v>
      </c>
      <c r="L40" s="14"/>
      <c r="M40" s="14"/>
    </row>
    <row r="41" spans="1:13" s="15" customFormat="1" ht="15" hidden="1" x14ac:dyDescent="0.2">
      <c r="A41" s="124" t="e">
        <f>'4-Buget_cerere'!#REF!</f>
        <v>#REF!</v>
      </c>
      <c r="B41" s="13" t="e">
        <f>'4-Buget_cerere'!#REF!</f>
        <v>#REF!</v>
      </c>
      <c r="C41" s="17" t="e">
        <f>'4-Buget_cerere'!#REF!</f>
        <v>#REF!</v>
      </c>
      <c r="D41" s="5" t="e">
        <f t="shared" si="6"/>
        <v>#REF!</v>
      </c>
      <c r="E41" s="2"/>
      <c r="F41" s="2"/>
      <c r="G41" s="2"/>
      <c r="H41" s="2"/>
      <c r="I41" s="2"/>
      <c r="J41" s="2"/>
      <c r="K41" s="2"/>
      <c r="L41" s="14"/>
      <c r="M41" s="14"/>
    </row>
    <row r="42" spans="1:13" s="15" customFormat="1" ht="15" hidden="1" x14ac:dyDescent="0.2">
      <c r="A42" s="124" t="e">
        <f>'4-Buget_cerere'!#REF!</f>
        <v>#REF!</v>
      </c>
      <c r="B42" s="13" t="e">
        <f>'4-Buget_cerere'!#REF!</f>
        <v>#REF!</v>
      </c>
      <c r="C42" s="17" t="e">
        <f>'4-Buget_cerere'!#REF!</f>
        <v>#REF!</v>
      </c>
      <c r="D42" s="5" t="e">
        <f t="shared" si="6"/>
        <v>#REF!</v>
      </c>
      <c r="E42" s="2"/>
      <c r="F42" s="2"/>
      <c r="G42" s="2"/>
      <c r="H42" s="2"/>
      <c r="I42" s="2"/>
      <c r="J42" s="2"/>
      <c r="K42" s="2"/>
      <c r="L42" s="14"/>
      <c r="M42" s="14"/>
    </row>
    <row r="43" spans="1:13" s="15" customFormat="1" ht="15" hidden="1" x14ac:dyDescent="0.2">
      <c r="A43" s="124" t="e">
        <f>'4-Buget_cerere'!#REF!</f>
        <v>#REF!</v>
      </c>
      <c r="B43" s="13" t="e">
        <f>'4-Buget_cerere'!#REF!</f>
        <v>#REF!</v>
      </c>
      <c r="C43" s="17" t="e">
        <f>'4-Buget_cerere'!#REF!</f>
        <v>#REF!</v>
      </c>
      <c r="D43" s="5" t="e">
        <f t="shared" si="6"/>
        <v>#REF!</v>
      </c>
      <c r="E43" s="2"/>
      <c r="F43" s="2"/>
      <c r="G43" s="2"/>
      <c r="H43" s="2"/>
      <c r="I43" s="2"/>
      <c r="J43" s="2"/>
      <c r="K43" s="2"/>
      <c r="L43" s="14"/>
      <c r="M43" s="14"/>
    </row>
    <row r="44" spans="1:13" s="23" customFormat="1" ht="16.5" x14ac:dyDescent="0.2">
      <c r="A44" s="126"/>
      <c r="B44" s="22" t="str">
        <f>'4-Buget_cerere'!B35</f>
        <v>TOTAL GENERAL</v>
      </c>
      <c r="C44" s="17">
        <f>'4-Buget_cerere'!I35</f>
        <v>0</v>
      </c>
      <c r="D44" s="5" t="str">
        <f t="shared" si="6"/>
        <v/>
      </c>
      <c r="E44" s="21">
        <f t="shared" ref="E44:K44" si="7">E36+E31+E26+E21+E11</f>
        <v>0</v>
      </c>
      <c r="F44" s="21">
        <f t="shared" si="7"/>
        <v>0</v>
      </c>
      <c r="G44" s="21">
        <f t="shared" si="7"/>
        <v>0</v>
      </c>
      <c r="H44" s="21">
        <f t="shared" si="7"/>
        <v>0</v>
      </c>
      <c r="I44" s="21">
        <f t="shared" si="7"/>
        <v>0</v>
      </c>
      <c r="J44" s="21">
        <f t="shared" si="7"/>
        <v>0</v>
      </c>
      <c r="K44" s="21">
        <f t="shared" si="7"/>
        <v>0</v>
      </c>
      <c r="L44" s="14"/>
      <c r="M44" s="14"/>
    </row>
    <row r="45" spans="1:13" s="27" customFormat="1" x14ac:dyDescent="0.2">
      <c r="A45" s="24"/>
      <c r="B45" s="25"/>
      <c r="C45" s="26"/>
      <c r="D45" s="8"/>
      <c r="E45" s="9"/>
      <c r="F45" s="9"/>
      <c r="G45" s="9"/>
      <c r="H45" s="9"/>
      <c r="I45" s="18"/>
      <c r="J45" s="18"/>
      <c r="K45" s="18"/>
      <c r="L45" s="18"/>
      <c r="M45" s="18"/>
    </row>
    <row r="46" spans="1:13" s="27" customFormat="1" x14ac:dyDescent="0.2">
      <c r="A46" s="24"/>
      <c r="B46" s="28"/>
      <c r="C46" s="26"/>
      <c r="D46" s="8"/>
      <c r="E46" s="9"/>
      <c r="F46" s="9"/>
      <c r="G46" s="9"/>
      <c r="H46" s="9"/>
      <c r="I46" s="18"/>
      <c r="J46" s="18"/>
      <c r="K46" s="18"/>
      <c r="L46" s="18"/>
      <c r="M46" s="18"/>
    </row>
    <row r="47" spans="1:13" s="29" customFormat="1" x14ac:dyDescent="0.2">
      <c r="A47" s="314" t="s">
        <v>60</v>
      </c>
      <c r="B47" s="314"/>
      <c r="C47" s="306" t="s">
        <v>51</v>
      </c>
      <c r="D47" s="307" t="s">
        <v>52</v>
      </c>
      <c r="E47" s="315" t="s">
        <v>33</v>
      </c>
      <c r="F47" s="316"/>
      <c r="G47" s="316"/>
      <c r="H47" s="316"/>
      <c r="I47" s="316"/>
      <c r="J47" s="316"/>
      <c r="K47" s="316"/>
      <c r="L47" s="1"/>
      <c r="M47" s="1"/>
    </row>
    <row r="48" spans="1:13" s="30" customFormat="1" x14ac:dyDescent="0.2">
      <c r="A48" s="314"/>
      <c r="B48" s="314"/>
      <c r="C48" s="306"/>
      <c r="D48" s="307"/>
      <c r="E48" s="10" t="s">
        <v>29</v>
      </c>
      <c r="F48" s="10" t="s">
        <v>30</v>
      </c>
      <c r="G48" s="10" t="s">
        <v>31</v>
      </c>
      <c r="H48" s="10" t="s">
        <v>32</v>
      </c>
      <c r="I48" s="10" t="s">
        <v>65</v>
      </c>
      <c r="J48" s="10" t="s">
        <v>66</v>
      </c>
      <c r="K48" s="10" t="s">
        <v>67</v>
      </c>
      <c r="L48" s="11"/>
      <c r="M48" s="11"/>
    </row>
    <row r="49" spans="1:13" s="32" customFormat="1" x14ac:dyDescent="0.2">
      <c r="A49" s="295" t="s">
        <v>69</v>
      </c>
      <c r="B49" s="295"/>
      <c r="C49" s="17">
        <f>'4-Buget_cerere'!C39</f>
        <v>0</v>
      </c>
      <c r="D49" s="5" t="str">
        <f>IF(E49+F49+G49+H49+I49+J49+K49&lt;&gt;C49,"Eroare!","")</f>
        <v/>
      </c>
      <c r="E49" s="3">
        <f t="shared" ref="E49:K49" si="8">E44</f>
        <v>0</v>
      </c>
      <c r="F49" s="3">
        <f t="shared" si="8"/>
        <v>0</v>
      </c>
      <c r="G49" s="3">
        <f t="shared" si="8"/>
        <v>0</v>
      </c>
      <c r="H49" s="3">
        <f t="shared" si="8"/>
        <v>0</v>
      </c>
      <c r="I49" s="3">
        <f t="shared" si="8"/>
        <v>0</v>
      </c>
      <c r="J49" s="3">
        <f t="shared" si="8"/>
        <v>0</v>
      </c>
      <c r="K49" s="3">
        <f t="shared" si="8"/>
        <v>0</v>
      </c>
      <c r="L49" s="31"/>
      <c r="M49" s="31"/>
    </row>
    <row r="50" spans="1:13" s="32" customFormat="1" x14ac:dyDescent="0.2">
      <c r="A50" s="297" t="s">
        <v>71</v>
      </c>
      <c r="B50" s="298"/>
      <c r="C50" s="41">
        <f>'4-Buget_cerere'!G35</f>
        <v>0</v>
      </c>
      <c r="D50" s="5" t="str">
        <f>IF(E50+F50+G50+H50+I50+J50+K50&lt;&gt;C50,"Eroare!","")</f>
        <v/>
      </c>
      <c r="E50" s="42">
        <v>0</v>
      </c>
      <c r="F50" s="42">
        <v>0</v>
      </c>
      <c r="G50" s="42">
        <v>0</v>
      </c>
      <c r="H50" s="42">
        <v>0</v>
      </c>
      <c r="I50" s="42">
        <v>0</v>
      </c>
      <c r="J50" s="42">
        <v>0</v>
      </c>
      <c r="K50" s="42">
        <v>0</v>
      </c>
      <c r="L50" s="31"/>
      <c r="M50" s="31"/>
    </row>
    <row r="51" spans="1:13" s="32" customFormat="1" x14ac:dyDescent="0.2">
      <c r="A51" s="295" t="s">
        <v>53</v>
      </c>
      <c r="B51" s="295"/>
      <c r="C51" s="17">
        <f>'4-Buget_cerere'!C42</f>
        <v>0</v>
      </c>
      <c r="D51" s="5" t="str">
        <f>IF(E51+F51+G51+H51+I51+J51+K51&lt;&gt;C51,"Eroare!","")</f>
        <v/>
      </c>
      <c r="E51" s="3">
        <f t="shared" ref="E51:K51" si="9">SUM(E52:E53)</f>
        <v>0</v>
      </c>
      <c r="F51" s="3">
        <f t="shared" si="9"/>
        <v>0</v>
      </c>
      <c r="G51" s="3">
        <f t="shared" si="9"/>
        <v>0</v>
      </c>
      <c r="H51" s="3">
        <f t="shared" si="9"/>
        <v>0</v>
      </c>
      <c r="I51" s="3">
        <f t="shared" si="9"/>
        <v>0</v>
      </c>
      <c r="J51" s="3">
        <f t="shared" si="9"/>
        <v>0</v>
      </c>
      <c r="K51" s="3">
        <f t="shared" si="9"/>
        <v>0</v>
      </c>
      <c r="L51" s="31"/>
      <c r="M51" s="31"/>
    </row>
    <row r="52" spans="1:13" s="30" customFormat="1" x14ac:dyDescent="0.2">
      <c r="A52" s="296" t="s">
        <v>61</v>
      </c>
      <c r="B52" s="296"/>
      <c r="C52" s="17"/>
      <c r="D52" s="5"/>
      <c r="E52" s="2">
        <v>0</v>
      </c>
      <c r="F52" s="2">
        <v>0</v>
      </c>
      <c r="G52" s="2">
        <v>0</v>
      </c>
      <c r="H52" s="2">
        <v>0</v>
      </c>
      <c r="I52" s="2">
        <v>0</v>
      </c>
      <c r="J52" s="2">
        <v>0</v>
      </c>
      <c r="K52" s="2">
        <v>0</v>
      </c>
      <c r="L52" s="11"/>
      <c r="M52" s="11"/>
    </row>
    <row r="53" spans="1:13" s="30" customFormat="1" x14ac:dyDescent="0.2">
      <c r="A53" s="296" t="s">
        <v>62</v>
      </c>
      <c r="B53" s="296"/>
      <c r="C53" s="17"/>
      <c r="D53" s="5"/>
      <c r="E53" s="2">
        <v>0</v>
      </c>
      <c r="F53" s="2">
        <v>0</v>
      </c>
      <c r="G53" s="2">
        <v>0</v>
      </c>
      <c r="H53" s="2">
        <v>0</v>
      </c>
      <c r="I53" s="2">
        <v>0</v>
      </c>
      <c r="J53" s="2">
        <v>0</v>
      </c>
      <c r="K53" s="2">
        <v>0</v>
      </c>
      <c r="L53" s="11"/>
      <c r="M53" s="11"/>
    </row>
    <row r="54" spans="1:13" s="32" customFormat="1" x14ac:dyDescent="0.2">
      <c r="A54" s="295" t="str">
        <f>'4-Buget_cerere'!B45</f>
        <v>ASISTENŢĂ FINANCIARĂ NERAMBURSABILĂ SOLICITATĂ</v>
      </c>
      <c r="B54" s="295"/>
      <c r="C54" s="17">
        <f>'4-Buget_cerere'!C45</f>
        <v>0</v>
      </c>
      <c r="D54" s="5" t="str">
        <f>IF(E54+F54+G54+H54+I54+J54+K54&lt;&gt;C54,"Eroare!","")</f>
        <v/>
      </c>
      <c r="E54" s="2">
        <v>0</v>
      </c>
      <c r="F54" s="2">
        <v>0</v>
      </c>
      <c r="G54" s="2">
        <v>0</v>
      </c>
      <c r="H54" s="2">
        <v>0</v>
      </c>
      <c r="I54" s="2">
        <v>0</v>
      </c>
      <c r="J54" s="2">
        <v>0</v>
      </c>
      <c r="K54" s="2">
        <v>0</v>
      </c>
      <c r="L54" s="31"/>
      <c r="M54" s="31"/>
    </row>
    <row r="55" spans="1:13" s="35" customFormat="1" ht="15" x14ac:dyDescent="0.2">
      <c r="A55" s="33"/>
      <c r="B55" s="34"/>
      <c r="C55" s="26"/>
      <c r="D55" s="8"/>
      <c r="E55" s="9"/>
      <c r="F55" s="9"/>
      <c r="G55" s="9"/>
      <c r="H55" s="9"/>
      <c r="I55" s="31"/>
      <c r="J55" s="18"/>
      <c r="K55" s="31"/>
      <c r="L55" s="31"/>
      <c r="M55" s="31"/>
    </row>
    <row r="56" spans="1:13" s="35" customFormat="1" ht="15" x14ac:dyDescent="0.2">
      <c r="A56" s="33"/>
      <c r="B56" s="36"/>
      <c r="C56" s="26"/>
      <c r="D56" s="8"/>
      <c r="E56" s="9"/>
      <c r="F56" s="9"/>
      <c r="G56" s="9"/>
      <c r="H56" s="9"/>
      <c r="I56" s="31"/>
      <c r="J56" s="31"/>
      <c r="K56" s="31"/>
      <c r="L56" s="31"/>
      <c r="M56" s="31"/>
    </row>
    <row r="57" spans="1:13" s="12" customFormat="1" ht="15" x14ac:dyDescent="0.2">
      <c r="A57" s="299" t="s">
        <v>50</v>
      </c>
      <c r="B57" s="299"/>
      <c r="C57" s="299"/>
      <c r="D57" s="8"/>
      <c r="E57" s="9"/>
      <c r="F57" s="9"/>
      <c r="G57" s="9"/>
      <c r="H57" s="9"/>
      <c r="I57" s="11"/>
      <c r="J57" s="11"/>
      <c r="K57" s="11"/>
      <c r="L57" s="11"/>
      <c r="M57" s="11"/>
    </row>
    <row r="58" spans="1:13" s="12" customFormat="1" ht="15" customHeight="1" x14ac:dyDescent="0.2">
      <c r="A58" s="304" t="s">
        <v>7</v>
      </c>
      <c r="B58" s="305"/>
      <c r="C58" s="37" t="s">
        <v>54</v>
      </c>
      <c r="E58" s="10" t="s">
        <v>29</v>
      </c>
      <c r="F58" s="10" t="s">
        <v>30</v>
      </c>
      <c r="G58" s="10" t="s">
        <v>31</v>
      </c>
      <c r="H58" s="10" t="s">
        <v>32</v>
      </c>
      <c r="I58" s="10" t="s">
        <v>65</v>
      </c>
      <c r="J58" s="10" t="s">
        <v>66</v>
      </c>
      <c r="K58" s="10" t="s">
        <v>68</v>
      </c>
      <c r="M58" s="11"/>
    </row>
    <row r="59" spans="1:13" s="12" customFormat="1" ht="15" customHeight="1" x14ac:dyDescent="0.2">
      <c r="A59" s="302" t="s">
        <v>0</v>
      </c>
      <c r="B59" s="303"/>
      <c r="C59" s="5">
        <f>SUM(E59:K59)</f>
        <v>0</v>
      </c>
      <c r="E59" s="3">
        <f t="shared" ref="E59:K59" si="10">E53</f>
        <v>0</v>
      </c>
      <c r="F59" s="3">
        <f t="shared" si="10"/>
        <v>0</v>
      </c>
      <c r="G59" s="3">
        <f t="shared" si="10"/>
        <v>0</v>
      </c>
      <c r="H59" s="3">
        <f t="shared" si="10"/>
        <v>0</v>
      </c>
      <c r="I59" s="3">
        <f t="shared" si="10"/>
        <v>0</v>
      </c>
      <c r="J59" s="3">
        <f t="shared" si="10"/>
        <v>0</v>
      </c>
      <c r="K59" s="3">
        <f t="shared" si="10"/>
        <v>0</v>
      </c>
      <c r="M59" s="11"/>
    </row>
    <row r="60" spans="1:13" s="12" customFormat="1" ht="15" customHeight="1" x14ac:dyDescent="0.2">
      <c r="A60" s="302" t="s">
        <v>1</v>
      </c>
      <c r="B60" s="303"/>
      <c r="C60" s="5">
        <f>SUM(E60:K60)</f>
        <v>0</v>
      </c>
      <c r="E60" s="2">
        <v>0</v>
      </c>
      <c r="F60" s="2">
        <v>0</v>
      </c>
      <c r="G60" s="2">
        <v>0</v>
      </c>
      <c r="H60" s="2">
        <v>0</v>
      </c>
      <c r="I60" s="2">
        <v>0</v>
      </c>
      <c r="J60" s="2">
        <v>0</v>
      </c>
      <c r="K60" s="2">
        <v>0</v>
      </c>
      <c r="M60" s="11"/>
    </row>
    <row r="61" spans="1:13" s="12" customFormat="1" ht="15" customHeight="1" x14ac:dyDescent="0.2">
      <c r="A61" s="302" t="s">
        <v>2</v>
      </c>
      <c r="B61" s="303"/>
      <c r="C61" s="5">
        <f>SUM(E61:K61)</f>
        <v>0</v>
      </c>
      <c r="E61" s="2">
        <v>0</v>
      </c>
      <c r="F61" s="2">
        <v>0</v>
      </c>
      <c r="G61" s="2">
        <v>0</v>
      </c>
      <c r="H61" s="2">
        <v>0</v>
      </c>
      <c r="I61" s="2">
        <v>0</v>
      </c>
      <c r="J61" s="2">
        <v>0</v>
      </c>
      <c r="K61" s="2">
        <v>0</v>
      </c>
      <c r="M61" s="11"/>
    </row>
    <row r="62" spans="1:13" s="35" customFormat="1" ht="15" customHeight="1" x14ac:dyDescent="0.2">
      <c r="A62" s="300" t="s">
        <v>3</v>
      </c>
      <c r="B62" s="301"/>
      <c r="C62" s="5">
        <f>SUM(E62:K62)</f>
        <v>0</v>
      </c>
      <c r="E62" s="3">
        <f t="shared" ref="E62:J62" si="11">E61+E60</f>
        <v>0</v>
      </c>
      <c r="F62" s="3">
        <f t="shared" si="11"/>
        <v>0</v>
      </c>
      <c r="G62" s="3">
        <f t="shared" si="11"/>
        <v>0</v>
      </c>
      <c r="H62" s="3">
        <f t="shared" si="11"/>
        <v>0</v>
      </c>
      <c r="I62" s="3">
        <f t="shared" si="11"/>
        <v>0</v>
      </c>
      <c r="J62" s="3">
        <f t="shared" si="11"/>
        <v>0</v>
      </c>
      <c r="K62" s="3">
        <f>K61+K60</f>
        <v>0</v>
      </c>
      <c r="M62" s="31"/>
    </row>
    <row r="63" spans="1:13" s="12" customFormat="1" ht="15" hidden="1" x14ac:dyDescent="0.2">
      <c r="A63" s="24"/>
      <c r="B63" s="39"/>
      <c r="C63" s="5">
        <f t="shared" ref="C63:C78" si="12">SUM(D63:K63)</f>
        <v>0</v>
      </c>
      <c r="D63" s="10" t="s">
        <v>127</v>
      </c>
      <c r="E63" s="10" t="s">
        <v>128</v>
      </c>
      <c r="F63" s="10" t="s">
        <v>129</v>
      </c>
      <c r="G63" s="10" t="s">
        <v>130</v>
      </c>
      <c r="H63" s="10" t="s">
        <v>131</v>
      </c>
      <c r="I63" s="11"/>
      <c r="J63" s="11"/>
      <c r="K63" s="11"/>
      <c r="L63" s="11"/>
      <c r="M63" s="11"/>
    </row>
    <row r="64" spans="1:13" s="12" customFormat="1" ht="15" hidden="1" x14ac:dyDescent="0.2">
      <c r="A64" s="24"/>
      <c r="B64" s="39"/>
      <c r="C64" s="5">
        <f t="shared" si="12"/>
        <v>0</v>
      </c>
      <c r="D64" s="38"/>
      <c r="E64" s="38"/>
      <c r="F64" s="38"/>
      <c r="G64" s="38"/>
      <c r="H64" s="38"/>
      <c r="I64" s="11"/>
      <c r="J64" s="11"/>
      <c r="K64" s="11"/>
      <c r="L64" s="11"/>
      <c r="M64" s="11"/>
    </row>
    <row r="65" spans="1:13" s="12" customFormat="1" ht="15" hidden="1" x14ac:dyDescent="0.2">
      <c r="A65" s="24"/>
      <c r="B65" s="39"/>
      <c r="C65" s="5">
        <f t="shared" si="12"/>
        <v>0</v>
      </c>
      <c r="D65" s="2">
        <v>0</v>
      </c>
      <c r="E65" s="2">
        <v>0</v>
      </c>
      <c r="F65" s="2">
        <v>0</v>
      </c>
      <c r="G65" s="2">
        <v>0</v>
      </c>
      <c r="H65" s="2">
        <v>0</v>
      </c>
      <c r="I65" s="11"/>
      <c r="J65" s="11"/>
      <c r="K65" s="11"/>
      <c r="L65" s="11"/>
      <c r="M65" s="11"/>
    </row>
    <row r="66" spans="1:13" s="12" customFormat="1" ht="15" hidden="1" x14ac:dyDescent="0.2">
      <c r="A66" s="24"/>
      <c r="B66" s="39"/>
      <c r="C66" s="5">
        <f t="shared" si="12"/>
        <v>0</v>
      </c>
      <c r="D66" s="2">
        <v>0</v>
      </c>
      <c r="E66" s="2">
        <v>0</v>
      </c>
      <c r="F66" s="2">
        <v>0</v>
      </c>
      <c r="G66" s="2">
        <v>0</v>
      </c>
      <c r="H66" s="2">
        <v>0</v>
      </c>
      <c r="I66" s="11"/>
      <c r="J66" s="11"/>
      <c r="K66" s="11"/>
      <c r="L66" s="11"/>
      <c r="M66" s="11"/>
    </row>
    <row r="67" spans="1:13" s="12" customFormat="1" ht="15" hidden="1" x14ac:dyDescent="0.2">
      <c r="A67" s="24"/>
      <c r="B67" s="39"/>
      <c r="C67" s="5">
        <f t="shared" si="12"/>
        <v>0</v>
      </c>
      <c r="D67" s="3">
        <f>D66+D65</f>
        <v>0</v>
      </c>
      <c r="E67" s="3">
        <f>E66+E65</f>
        <v>0</v>
      </c>
      <c r="F67" s="3">
        <f>F66+F65</f>
        <v>0</v>
      </c>
      <c r="G67" s="3">
        <f>G66+G65</f>
        <v>0</v>
      </c>
      <c r="H67" s="3">
        <f>H66+H65</f>
        <v>0</v>
      </c>
      <c r="I67" s="11"/>
      <c r="J67" s="11"/>
      <c r="K67" s="11"/>
      <c r="L67" s="11"/>
      <c r="M67" s="11"/>
    </row>
    <row r="68" spans="1:13" s="12" customFormat="1" ht="15" hidden="1" x14ac:dyDescent="0.2">
      <c r="A68" s="24"/>
      <c r="B68" s="39"/>
      <c r="C68" s="5">
        <f t="shared" si="12"/>
        <v>0</v>
      </c>
      <c r="D68" s="10" t="s">
        <v>132</v>
      </c>
      <c r="E68" s="10" t="s">
        <v>133</v>
      </c>
      <c r="F68" s="10" t="s">
        <v>134</v>
      </c>
      <c r="G68" s="10" t="s">
        <v>135</v>
      </c>
      <c r="H68" s="10" t="s">
        <v>136</v>
      </c>
      <c r="I68" s="11"/>
      <c r="J68" s="11"/>
      <c r="K68" s="11"/>
      <c r="L68" s="11"/>
      <c r="M68" s="11"/>
    </row>
    <row r="69" spans="1:13" s="12" customFormat="1" ht="15" hidden="1" x14ac:dyDescent="0.2">
      <c r="A69" s="24"/>
      <c r="B69" s="39"/>
      <c r="C69" s="5">
        <f t="shared" si="12"/>
        <v>0</v>
      </c>
      <c r="D69" s="38"/>
      <c r="E69" s="38"/>
      <c r="F69" s="38"/>
      <c r="G69" s="38"/>
      <c r="H69" s="38"/>
      <c r="I69" s="11"/>
      <c r="J69" s="11"/>
      <c r="K69" s="11"/>
      <c r="L69" s="11"/>
      <c r="M69" s="11"/>
    </row>
    <row r="70" spans="1:13" s="12" customFormat="1" ht="15" hidden="1" x14ac:dyDescent="0.2">
      <c r="A70" s="24"/>
      <c r="B70" s="39"/>
      <c r="C70" s="5">
        <f t="shared" si="12"/>
        <v>0</v>
      </c>
      <c r="D70" s="2">
        <v>0</v>
      </c>
      <c r="E70" s="2">
        <v>0</v>
      </c>
      <c r="F70" s="2">
        <v>0</v>
      </c>
      <c r="G70" s="2">
        <v>0</v>
      </c>
      <c r="H70" s="2">
        <v>0</v>
      </c>
      <c r="I70" s="11"/>
      <c r="J70" s="11"/>
      <c r="K70" s="11"/>
      <c r="L70" s="11"/>
      <c r="M70" s="11"/>
    </row>
    <row r="71" spans="1:13" s="12" customFormat="1" ht="15" hidden="1" x14ac:dyDescent="0.2">
      <c r="A71" s="24"/>
      <c r="B71" s="39"/>
      <c r="C71" s="5">
        <f t="shared" si="12"/>
        <v>0</v>
      </c>
      <c r="D71" s="2">
        <v>0</v>
      </c>
      <c r="E71" s="2">
        <v>0</v>
      </c>
      <c r="F71" s="2">
        <v>0</v>
      </c>
      <c r="G71" s="2">
        <v>0</v>
      </c>
      <c r="H71" s="2">
        <v>0</v>
      </c>
      <c r="I71" s="11"/>
      <c r="J71" s="11"/>
      <c r="K71" s="11"/>
      <c r="L71" s="11"/>
      <c r="M71" s="11"/>
    </row>
    <row r="72" spans="1:13" s="12" customFormat="1" ht="15" hidden="1" x14ac:dyDescent="0.2">
      <c r="A72" s="24"/>
      <c r="B72" s="39"/>
      <c r="C72" s="5">
        <f t="shared" si="12"/>
        <v>0</v>
      </c>
      <c r="D72" s="3">
        <f>D71+D70</f>
        <v>0</v>
      </c>
      <c r="E72" s="3">
        <f>E71+E70</f>
        <v>0</v>
      </c>
      <c r="F72" s="3">
        <f>F71+F70</f>
        <v>0</v>
      </c>
      <c r="G72" s="3">
        <f>G71+G70</f>
        <v>0</v>
      </c>
      <c r="H72" s="3">
        <f>H71+H70</f>
        <v>0</v>
      </c>
      <c r="I72" s="11"/>
      <c r="J72" s="11"/>
      <c r="K72" s="11"/>
      <c r="L72" s="11"/>
      <c r="M72" s="11"/>
    </row>
    <row r="73" spans="1:13" s="12" customFormat="1" ht="15" hidden="1" x14ac:dyDescent="0.2">
      <c r="A73" s="24"/>
      <c r="B73" s="39"/>
      <c r="C73" s="5">
        <f t="shared" si="12"/>
        <v>0</v>
      </c>
      <c r="D73" s="10" t="s">
        <v>137</v>
      </c>
      <c r="E73" s="10" t="s">
        <v>138</v>
      </c>
      <c r="F73" s="10" t="s">
        <v>139</v>
      </c>
      <c r="G73" s="10" t="s">
        <v>140</v>
      </c>
      <c r="H73" s="10" t="s">
        <v>141</v>
      </c>
      <c r="I73" s="11"/>
      <c r="J73" s="11"/>
      <c r="K73" s="11"/>
      <c r="L73" s="11"/>
      <c r="M73" s="11"/>
    </row>
    <row r="74" spans="1:13" s="12" customFormat="1" ht="15" hidden="1" x14ac:dyDescent="0.2">
      <c r="A74" s="24"/>
      <c r="B74" s="39"/>
      <c r="C74" s="5">
        <f t="shared" si="12"/>
        <v>0</v>
      </c>
      <c r="D74" s="38"/>
      <c r="E74" s="38"/>
      <c r="F74" s="38"/>
      <c r="G74" s="38"/>
      <c r="H74" s="38"/>
      <c r="I74" s="11"/>
      <c r="J74" s="11"/>
      <c r="K74" s="11"/>
      <c r="L74" s="11"/>
      <c r="M74" s="11"/>
    </row>
    <row r="75" spans="1:13" s="12" customFormat="1" ht="15" hidden="1" x14ac:dyDescent="0.2">
      <c r="A75" s="24"/>
      <c r="B75" s="39"/>
      <c r="C75" s="5">
        <f t="shared" si="12"/>
        <v>0</v>
      </c>
      <c r="D75" s="2">
        <v>0</v>
      </c>
      <c r="E75" s="2">
        <v>0</v>
      </c>
      <c r="F75" s="2">
        <v>0</v>
      </c>
      <c r="G75" s="2">
        <v>0</v>
      </c>
      <c r="H75" s="2">
        <v>0</v>
      </c>
      <c r="I75" s="11"/>
      <c r="J75" s="11"/>
      <c r="K75" s="11"/>
      <c r="L75" s="11"/>
      <c r="M75" s="11"/>
    </row>
    <row r="76" spans="1:13" s="12" customFormat="1" ht="15" hidden="1" x14ac:dyDescent="0.2">
      <c r="A76" s="24"/>
      <c r="B76" s="39"/>
      <c r="C76" s="5">
        <f t="shared" si="12"/>
        <v>0</v>
      </c>
      <c r="D76" s="2">
        <v>0</v>
      </c>
      <c r="E76" s="2">
        <v>0</v>
      </c>
      <c r="F76" s="2">
        <v>0</v>
      </c>
      <c r="G76" s="2">
        <v>0</v>
      </c>
      <c r="H76" s="2">
        <v>0</v>
      </c>
      <c r="I76" s="11"/>
      <c r="J76" s="11"/>
      <c r="K76" s="11"/>
      <c r="L76" s="11"/>
      <c r="M76" s="11"/>
    </row>
    <row r="77" spans="1:13" s="12" customFormat="1" ht="15" hidden="1" x14ac:dyDescent="0.2">
      <c r="A77" s="24"/>
      <c r="B77" s="39"/>
      <c r="C77" s="5">
        <f t="shared" si="12"/>
        <v>0</v>
      </c>
      <c r="D77" s="3">
        <f>D76+D75</f>
        <v>0</v>
      </c>
      <c r="E77" s="3">
        <f>E76+E75</f>
        <v>0</v>
      </c>
      <c r="F77" s="3">
        <f>F76+F75</f>
        <v>0</v>
      </c>
      <c r="G77" s="3">
        <f>G76+G75</f>
        <v>0</v>
      </c>
      <c r="H77" s="3">
        <f>H76+H75</f>
        <v>0</v>
      </c>
      <c r="I77" s="11"/>
      <c r="J77" s="11"/>
      <c r="K77" s="11"/>
      <c r="L77" s="11"/>
      <c r="M77" s="11"/>
    </row>
    <row r="78" spans="1:13" s="12" customFormat="1" ht="15" hidden="1" x14ac:dyDescent="0.2">
      <c r="A78" s="24"/>
      <c r="B78" s="39"/>
      <c r="C78" s="5">
        <f t="shared" si="12"/>
        <v>0</v>
      </c>
      <c r="D78" s="9"/>
      <c r="E78" s="9"/>
      <c r="F78" s="9"/>
      <c r="G78" s="9"/>
      <c r="H78" s="9"/>
      <c r="I78" s="11"/>
      <c r="J78" s="11"/>
      <c r="K78" s="11"/>
      <c r="L78" s="11"/>
      <c r="M78" s="11"/>
    </row>
    <row r="79" spans="1:13" s="12" customFormat="1" ht="15" x14ac:dyDescent="0.2">
      <c r="A79" s="24"/>
      <c r="B79" s="39"/>
      <c r="C79" s="26"/>
      <c r="D79" s="8"/>
      <c r="G79" s="40"/>
      <c r="H79" s="40"/>
      <c r="I79" s="11"/>
      <c r="J79" s="11"/>
      <c r="K79" s="11"/>
      <c r="L79" s="11"/>
      <c r="M79" s="11"/>
    </row>
    <row r="80" spans="1:13" s="12" customFormat="1" ht="15" x14ac:dyDescent="0.2">
      <c r="A80" s="24"/>
      <c r="B80" s="39"/>
      <c r="C80" s="26"/>
      <c r="D80" s="8"/>
      <c r="E80" s="9"/>
      <c r="F80" s="9"/>
      <c r="G80" s="9"/>
      <c r="H80" s="9"/>
      <c r="I80" s="11"/>
      <c r="J80" s="11"/>
      <c r="K80" s="11"/>
      <c r="L80" s="11"/>
      <c r="M80" s="11"/>
    </row>
    <row r="81" spans="1:13" s="12" customFormat="1" ht="15" x14ac:dyDescent="0.2">
      <c r="A81" s="24"/>
      <c r="B81" s="39"/>
      <c r="C81" s="26"/>
      <c r="D81" s="8"/>
      <c r="E81" s="9"/>
      <c r="F81" s="9"/>
      <c r="G81" s="9"/>
      <c r="H81" s="9"/>
      <c r="I81" s="11"/>
      <c r="J81" s="11"/>
      <c r="K81" s="11"/>
      <c r="L81" s="11"/>
      <c r="M81" s="11"/>
    </row>
    <row r="82" spans="1:13" s="12" customFormat="1" ht="15" x14ac:dyDescent="0.2">
      <c r="A82" s="24"/>
      <c r="B82" s="39"/>
      <c r="C82" s="26"/>
      <c r="D82" s="8"/>
      <c r="E82" s="9"/>
      <c r="F82" s="9"/>
      <c r="G82" s="9"/>
      <c r="H82" s="9"/>
      <c r="I82" s="11"/>
      <c r="J82" s="11"/>
      <c r="K82" s="11"/>
      <c r="L82" s="11"/>
      <c r="M82" s="11"/>
    </row>
    <row r="83" spans="1:13" s="12" customFormat="1" ht="15" x14ac:dyDescent="0.2">
      <c r="A83" s="24"/>
      <c r="B83" s="39"/>
      <c r="C83" s="26"/>
      <c r="D83" s="8"/>
      <c r="E83" s="9"/>
      <c r="F83" s="9"/>
      <c r="G83" s="9"/>
      <c r="H83" s="9"/>
      <c r="I83" s="11"/>
      <c r="J83" s="11"/>
      <c r="K83" s="11"/>
      <c r="L83" s="11"/>
      <c r="M83" s="11"/>
    </row>
    <row r="84" spans="1:13" s="12" customFormat="1" ht="15" x14ac:dyDescent="0.2">
      <c r="A84" s="24"/>
      <c r="B84" s="39"/>
      <c r="C84" s="26"/>
      <c r="D84" s="8"/>
      <c r="E84" s="9"/>
      <c r="F84" s="9"/>
      <c r="G84" s="9"/>
      <c r="H84" s="9"/>
      <c r="I84" s="11"/>
      <c r="J84" s="11"/>
      <c r="K84" s="11"/>
      <c r="L84" s="11"/>
      <c r="M84" s="11"/>
    </row>
    <row r="85" spans="1:13" s="12" customFormat="1" ht="15" x14ac:dyDescent="0.2">
      <c r="A85" s="24"/>
      <c r="B85" s="39"/>
      <c r="C85" s="26"/>
      <c r="D85" s="8"/>
      <c r="E85" s="9"/>
      <c r="F85" s="9"/>
      <c r="G85" s="9"/>
      <c r="H85" s="9"/>
      <c r="I85" s="11"/>
      <c r="J85" s="11"/>
      <c r="K85" s="11"/>
      <c r="L85" s="11"/>
      <c r="M85" s="11"/>
    </row>
    <row r="86" spans="1:13" s="12" customFormat="1" ht="15" x14ac:dyDescent="0.2">
      <c r="A86" s="24"/>
      <c r="B86" s="39"/>
      <c r="C86" s="26"/>
      <c r="D86" s="8"/>
      <c r="E86" s="9"/>
      <c r="F86" s="9"/>
      <c r="G86" s="9"/>
      <c r="H86" s="9"/>
      <c r="I86" s="11"/>
      <c r="J86" s="11"/>
      <c r="K86" s="11"/>
      <c r="L86" s="11"/>
      <c r="M86" s="11"/>
    </row>
    <row r="87" spans="1:13" s="12" customFormat="1" ht="15" x14ac:dyDescent="0.2">
      <c r="A87" s="24"/>
      <c r="B87" s="39"/>
      <c r="C87" s="26"/>
      <c r="D87" s="8"/>
      <c r="E87" s="9"/>
      <c r="F87" s="9"/>
      <c r="G87" s="9"/>
      <c r="H87" s="9"/>
      <c r="I87" s="11"/>
      <c r="J87" s="11"/>
      <c r="K87" s="11"/>
      <c r="L87" s="11"/>
      <c r="M87" s="11"/>
    </row>
    <row r="88" spans="1:13" s="12" customFormat="1" ht="15" x14ac:dyDescent="0.2">
      <c r="A88" s="24"/>
      <c r="B88" s="39"/>
      <c r="C88" s="26"/>
      <c r="D88" s="8"/>
      <c r="E88" s="9"/>
      <c r="F88" s="9"/>
      <c r="G88" s="9"/>
      <c r="H88" s="9"/>
      <c r="I88" s="11"/>
      <c r="J88" s="11"/>
      <c r="K88" s="11"/>
      <c r="L88" s="11"/>
      <c r="M88" s="11"/>
    </row>
    <row r="89" spans="1:13" s="12" customFormat="1" ht="15" x14ac:dyDescent="0.2">
      <c r="A89" s="24"/>
      <c r="B89" s="39"/>
      <c r="C89" s="26"/>
      <c r="D89" s="8"/>
      <c r="E89" s="9"/>
      <c r="F89" s="9"/>
      <c r="G89" s="9"/>
      <c r="H89" s="9"/>
      <c r="I89" s="11"/>
      <c r="J89" s="11"/>
      <c r="K89" s="11"/>
      <c r="L89" s="11"/>
      <c r="M89" s="11"/>
    </row>
    <row r="90" spans="1:13" s="12" customFormat="1" ht="15" x14ac:dyDescent="0.2">
      <c r="A90" s="24"/>
      <c r="B90" s="39"/>
      <c r="C90" s="26"/>
      <c r="D90" s="8"/>
      <c r="E90" s="9"/>
      <c r="F90" s="9"/>
      <c r="G90" s="9"/>
      <c r="H90" s="9"/>
      <c r="I90" s="11"/>
      <c r="J90" s="11"/>
      <c r="K90" s="11"/>
      <c r="L90" s="11"/>
      <c r="M90" s="11"/>
    </row>
    <row r="91" spans="1:13" s="12" customFormat="1" ht="15" x14ac:dyDescent="0.2">
      <c r="A91" s="24"/>
      <c r="B91" s="39"/>
      <c r="C91" s="26"/>
      <c r="D91" s="8"/>
      <c r="E91" s="9"/>
      <c r="F91" s="9"/>
      <c r="G91" s="9"/>
      <c r="H91" s="9"/>
      <c r="I91" s="11"/>
      <c r="J91" s="11"/>
      <c r="K91" s="11"/>
      <c r="L91" s="11"/>
      <c r="M91" s="11"/>
    </row>
  </sheetData>
  <sheetProtection formatColumns="0"/>
  <mergeCells count="32">
    <mergeCell ref="J1:K1"/>
    <mergeCell ref="J2:K2"/>
    <mergeCell ref="B15:H15"/>
    <mergeCell ref="B32:H32"/>
    <mergeCell ref="B22:H22"/>
    <mergeCell ref="A1:H1"/>
    <mergeCell ref="A2:H2"/>
    <mergeCell ref="A4:A5"/>
    <mergeCell ref="C47:C48"/>
    <mergeCell ref="D47:D48"/>
    <mergeCell ref="B12:H12"/>
    <mergeCell ref="B3:C3"/>
    <mergeCell ref="B6:H6"/>
    <mergeCell ref="B4:B5"/>
    <mergeCell ref="C4:C5"/>
    <mergeCell ref="D4:D5"/>
    <mergeCell ref="A47:B48"/>
    <mergeCell ref="B27:H27"/>
    <mergeCell ref="E47:K47"/>
    <mergeCell ref="E4:K4"/>
    <mergeCell ref="A57:C57"/>
    <mergeCell ref="A62:B62"/>
    <mergeCell ref="A61:B61"/>
    <mergeCell ref="A60:B60"/>
    <mergeCell ref="A59:B59"/>
    <mergeCell ref="A58:B58"/>
    <mergeCell ref="A54:B54"/>
    <mergeCell ref="A53:B53"/>
    <mergeCell ref="A52:B52"/>
    <mergeCell ref="A51:B51"/>
    <mergeCell ref="A49:B49"/>
    <mergeCell ref="A50:B50"/>
  </mergeCells>
  <phoneticPr fontId="29" type="noConversion"/>
  <conditionalFormatting sqref="C56:H56">
    <cfRule type="containsText" dxfId="2" priority="10" operator="containsText" text="NU">
      <formula>NOT(ISERROR(SEARCH("NU",C56)))</formula>
    </cfRule>
    <cfRule type="containsText" dxfId="1" priority="11" operator="containsText" text="DA">
      <formula>NOT(ISERROR(SEARCH("DA",C56)))</formula>
    </cfRule>
    <cfRule type="containsText" dxfId="0" priority="16" operator="containsText" text="nu">
      <formula>NOT(ISERROR(SEARCH("nu",C56)))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1-Date proiect</vt:lpstr>
      <vt:lpstr>2-Categ_chelt_eligibile</vt:lpstr>
      <vt:lpstr>3 Foaie calcul</vt:lpstr>
      <vt:lpstr>4-Buget_cerere</vt:lpstr>
      <vt:lpstr>5-Plan investitional</vt:lpstr>
      <vt:lpstr>'1-Date proiect'!Print_Area</vt:lpstr>
      <vt:lpstr>'2-Categ_chelt_eligibile'!Print_Area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Gabriel Burada</cp:lastModifiedBy>
  <cp:lastPrinted>2023-06-20T12:18:16Z</cp:lastPrinted>
  <dcterms:created xsi:type="dcterms:W3CDTF">2015-08-05T10:46:20Z</dcterms:created>
  <dcterms:modified xsi:type="dcterms:W3CDTF">2023-07-21T12:17:49Z</dcterms:modified>
</cp:coreProperties>
</file>